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260" windowHeight="6495" tabRatio="753" activeTab="0"/>
  </bookViews>
  <sheets>
    <sheet name="1表" sheetId="1" r:id="rId1"/>
    <sheet name="2表" sheetId="2" r:id="rId2"/>
    <sheet name="3表" sheetId="3" r:id="rId3"/>
    <sheet name="4表" sheetId="4" r:id="rId4"/>
    <sheet name="5表(1)" sheetId="5" r:id="rId5"/>
    <sheet name="5表(2)" sheetId="6" r:id="rId6"/>
    <sheet name="5表(3)" sheetId="7" r:id="rId7"/>
    <sheet name="5表(4)" sheetId="8" r:id="rId8"/>
    <sheet name="5表(5)" sheetId="9" r:id="rId9"/>
    <sheet name="5表(6)" sheetId="10" r:id="rId10"/>
    <sheet name="5表(7)" sheetId="11" r:id="rId11"/>
    <sheet name="5表(8)" sheetId="12" r:id="rId12"/>
  </sheets>
  <definedNames>
    <definedName name="_xlnm.Print_Area" localSheetId="3">'4表'!$A$1:$K$18</definedName>
    <definedName name="_xlnm.Print_Area" localSheetId="7">'5表(4)'!#REF!</definedName>
  </definedNames>
  <calcPr fullCalcOnLoad="1"/>
</workbook>
</file>

<file path=xl/sharedStrings.xml><?xml version="1.0" encoding="utf-8"?>
<sst xmlns="http://schemas.openxmlformats.org/spreadsheetml/2006/main" count="458" uniqueCount="168">
  <si>
    <t>男</t>
  </si>
  <si>
    <t>女</t>
  </si>
  <si>
    <t>執行年月日</t>
  </si>
  <si>
    <t>選挙当日の有権者数</t>
  </si>
  <si>
    <t>得票率</t>
  </si>
  <si>
    <t>総　　　　　数</t>
  </si>
  <si>
    <t>自由民主党</t>
  </si>
  <si>
    <t>公 　明　 党</t>
  </si>
  <si>
    <t>社会民主党</t>
  </si>
  <si>
    <t>日本共産党</t>
  </si>
  <si>
    <t>民　 主　 党</t>
  </si>
  <si>
    <t>諸　　　　派</t>
  </si>
  <si>
    <t>無　 所 　属</t>
  </si>
  <si>
    <t>公　 明 　党</t>
  </si>
  <si>
    <t>民　 主 　党</t>
  </si>
  <si>
    <t>執　 行</t>
  </si>
  <si>
    <t>年月日</t>
  </si>
  <si>
    <t>市 民 の 党</t>
  </si>
  <si>
    <t>投票区</t>
  </si>
  <si>
    <t>総数</t>
  </si>
  <si>
    <t>市立第四小学校</t>
  </si>
  <si>
    <t>都立立川高等学校</t>
  </si>
  <si>
    <t>市立第三小学校</t>
  </si>
  <si>
    <t>市立第二小学校</t>
  </si>
  <si>
    <t>市立第五小学校</t>
  </si>
  <si>
    <t>市立第十小学校</t>
  </si>
  <si>
    <t>市立第九小学校</t>
  </si>
  <si>
    <t>市立西砂小学校</t>
  </si>
  <si>
    <t>市立けやき台小学校</t>
  </si>
  <si>
    <t>市立南砂小学校</t>
  </si>
  <si>
    <t>市立立川第九中学校</t>
  </si>
  <si>
    <t>市立幸小学校</t>
  </si>
  <si>
    <t>市立松中小学校</t>
  </si>
  <si>
    <t>市立柏小学校</t>
  </si>
  <si>
    <t>市立上砂川小学校</t>
  </si>
  <si>
    <t>市立立川第五中学校</t>
  </si>
  <si>
    <t>市立立川第七中学校</t>
  </si>
  <si>
    <t>市立第七小学校</t>
  </si>
  <si>
    <t>市立新生小学校</t>
  </si>
  <si>
    <t>立川市女性総合センター</t>
  </si>
  <si>
    <t>みんなの党</t>
  </si>
  <si>
    <t>（１）　衆議院議員（小選挙区）</t>
  </si>
  <si>
    <t>（２）　衆議院議員（比例代表）</t>
  </si>
  <si>
    <t>（３）　参議院議員（東京都選挙区）</t>
  </si>
  <si>
    <t>（４）　参議院議員（比例代表）</t>
  </si>
  <si>
    <t>（６）　都議会議員</t>
  </si>
  <si>
    <t>（８）　市議会議員</t>
  </si>
  <si>
    <t>資料：選挙管理委員会</t>
  </si>
  <si>
    <t>（単位：％）</t>
  </si>
  <si>
    <t>都知事</t>
  </si>
  <si>
    <t>市長</t>
  </si>
  <si>
    <t>衆議院議員</t>
  </si>
  <si>
    <t>都議会議員</t>
  </si>
  <si>
    <t>参議院議員</t>
  </si>
  <si>
    <t>市議会議員</t>
  </si>
  <si>
    <t>17. 7. 3</t>
  </si>
  <si>
    <t>19. 7.29</t>
  </si>
  <si>
    <t>19. 9. 2</t>
  </si>
  <si>
    <t>市議会議員補欠</t>
  </si>
  <si>
    <t>21. 7.12</t>
  </si>
  <si>
    <t>21. 8.30</t>
  </si>
  <si>
    <t>22. 7.11</t>
  </si>
  <si>
    <t>22. 6.20</t>
  </si>
  <si>
    <t>資料：選挙管理委員会</t>
  </si>
  <si>
    <t>23. 4.10</t>
  </si>
  <si>
    <t>都知事</t>
  </si>
  <si>
    <t>23. 9. 4</t>
  </si>
  <si>
    <t>市長</t>
  </si>
  <si>
    <t>執行年月日</t>
  </si>
  <si>
    <t>11選挙－1選挙</t>
  </si>
  <si>
    <t>3表　投票区別選挙人名簿登録者数</t>
  </si>
  <si>
    <t>4表　党派別当選者数</t>
  </si>
  <si>
    <t>5表　党派別得票状況</t>
  </si>
  <si>
    <t>登録者数</t>
  </si>
  <si>
    <t>前年比</t>
  </si>
  <si>
    <t>1表　選挙人名簿登録者数の推移</t>
  </si>
  <si>
    <t>2表　選挙別有権者数と投票率</t>
  </si>
  <si>
    <t>公明党</t>
  </si>
  <si>
    <t>民主党</t>
  </si>
  <si>
    <t>立川・生活者ネットワーク</t>
  </si>
  <si>
    <t>市民の党</t>
  </si>
  <si>
    <t>無所属</t>
  </si>
  <si>
    <t>21. 7.12</t>
  </si>
  <si>
    <t>5表　党派別得票状況　（続き）</t>
  </si>
  <si>
    <t>得票数</t>
  </si>
  <si>
    <t>選  挙  名</t>
  </si>
  <si>
    <t>総　　　　　　数</t>
  </si>
  <si>
    <t>国 民 新 党</t>
  </si>
  <si>
    <t>平均</t>
  </si>
  <si>
    <t>25 . 9 . 2</t>
  </si>
  <si>
    <t>24.12.16</t>
  </si>
  <si>
    <t>25. 7.21</t>
  </si>
  <si>
    <t>25. 6.23</t>
  </si>
  <si>
    <t>諸　　派</t>
  </si>
  <si>
    <t>東京都立川地域
防災センター</t>
  </si>
  <si>
    <t>注：得票数のうち、二重下線はあん分による小数点以下を示す。この場合、総数は内訳の合計に一致しない場合がある。</t>
  </si>
  <si>
    <t>（５）　都知事</t>
  </si>
  <si>
    <t>（７）　市長</t>
  </si>
  <si>
    <t>26 . 9 . 2</t>
  </si>
  <si>
    <t>総数</t>
  </si>
  <si>
    <t>調査日</t>
  </si>
  <si>
    <t>選挙名</t>
  </si>
  <si>
    <t>投票率</t>
  </si>
  <si>
    <t>投票者数</t>
  </si>
  <si>
    <t>24.12.16</t>
  </si>
  <si>
    <t>25. 7.21</t>
  </si>
  <si>
    <t>26. 2. 9</t>
  </si>
  <si>
    <t>25. 6.23</t>
  </si>
  <si>
    <t>26. 6.22</t>
  </si>
  <si>
    <t>投票所名</t>
  </si>
  <si>
    <t>無所属</t>
  </si>
  <si>
    <t>27 . 9 . 2</t>
  </si>
  <si>
    <t>26.12.14</t>
  </si>
  <si>
    <t>27. 8. 9</t>
  </si>
  <si>
    <t>市立第一小学校</t>
  </si>
  <si>
    <t>26.12.14</t>
  </si>
  <si>
    <t>26.12.14</t>
  </si>
  <si>
    <t>注1：得票数のうち、二重下線はあん分による小数点以下を示す。この場合、総数は内訳の合計に一致しない場合がある。</t>
  </si>
  <si>
    <t>注2：平成19年9月2日の市議会議員選挙は補欠選挙。</t>
  </si>
  <si>
    <t>注3：平成27年8月9日の市議会議員選挙は補欠選挙。</t>
  </si>
  <si>
    <t>19. 9. 2</t>
  </si>
  <si>
    <t>23. 9. 4</t>
  </si>
  <si>
    <t>27. 8. 9</t>
  </si>
  <si>
    <t>22. 6.20</t>
  </si>
  <si>
    <t>26. 6.22</t>
  </si>
  <si>
    <t>25. 6.23</t>
  </si>
  <si>
    <t>21. 7.12</t>
  </si>
  <si>
    <t>28 . 9 . 2</t>
  </si>
  <si>
    <t>28. 7.10</t>
  </si>
  <si>
    <t>28. 7.31</t>
  </si>
  <si>
    <t>市立第六小学校</t>
  </si>
  <si>
    <t>おおさか維新の会</t>
  </si>
  <si>
    <t>民　進　党</t>
  </si>
  <si>
    <t>29 . 9 . 1</t>
  </si>
  <si>
    <t>平成29年9月1日現在</t>
  </si>
  <si>
    <t>昭和第一学園高等学校</t>
  </si>
  <si>
    <t>市立第八小学校</t>
  </si>
  <si>
    <t>見影橋保育園</t>
  </si>
  <si>
    <t>27. 8. 9</t>
  </si>
  <si>
    <t>29. 7. 2</t>
  </si>
  <si>
    <t>都民ファーストの会</t>
  </si>
  <si>
    <t>希望の等</t>
  </si>
  <si>
    <t>29.10.22</t>
  </si>
  <si>
    <t>希望の党</t>
  </si>
  <si>
    <t>立憲民主党</t>
  </si>
  <si>
    <t>22. 7.11</t>
  </si>
  <si>
    <t>25. 7.21</t>
  </si>
  <si>
    <t>28. 7.10</t>
  </si>
  <si>
    <t>28 .7.10</t>
  </si>
  <si>
    <t>22. 7.11</t>
  </si>
  <si>
    <t>25. 7.21</t>
  </si>
  <si>
    <t xml:space="preserve"> 28. 7.10</t>
  </si>
  <si>
    <t>28. 7.10</t>
  </si>
  <si>
    <t>24.12.16</t>
  </si>
  <si>
    <t>26. 2. 9</t>
  </si>
  <si>
    <t>28. 7.31</t>
  </si>
  <si>
    <t>19. 9. 2</t>
  </si>
  <si>
    <t>23. 9. 4</t>
  </si>
  <si>
    <t>27. 8. 9</t>
  </si>
  <si>
    <t>18. 6.18</t>
  </si>
  <si>
    <t>22. 6.20</t>
  </si>
  <si>
    <t>26. 6.22</t>
  </si>
  <si>
    <t>27. 8. 9</t>
  </si>
  <si>
    <t>年月日</t>
  </si>
  <si>
    <t>-</t>
  </si>
  <si>
    <t>-</t>
  </si>
  <si>
    <t>29.10.22</t>
  </si>
  <si>
    <t>29. 7. 2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</si>
</sst>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_);[Red]\(#,##0.00\)"/>
    <numFmt numFmtId="180" formatCode="#,##0.000_ "/>
    <numFmt numFmtId="181" formatCode="0_ "/>
    <numFmt numFmtId="182" formatCode="0.00_ "/>
    <numFmt numFmtId="183" formatCode="#,##0_);[Red]\(#,##0\)"/>
    <numFmt numFmtId="184" formatCode="#,##0;&quot;△ &quot;#,##0"/>
    <numFmt numFmtId="185" formatCode="#,##0.00;&quot;△ &quot;#,##0.00"/>
    <numFmt numFmtId="186" formatCode="0.00;&quot;△ &quot;0.00"/>
    <numFmt numFmtId="187" formatCode="0.00_);[Red]\(0.00\)"/>
    <numFmt numFmtId="188" formatCode="#,##0_);\(#,##0\)"/>
    <numFmt numFmtId="189" formatCode="yyyy&quot;年&quot;m&quot;月&quot;;@"/>
    <numFmt numFmtId="190" formatCode="#,##0.00;&quot;△&quot;#,##0.00;&quot;-&quot;"/>
    <numFmt numFmtId="191" formatCode="#,##0;&quot;△&quot;#,##0;&quot;-&quot;"/>
    <numFmt numFmtId="192" formatCode="[=0]&quot;-&quot;\ ;[&lt;1]&quot;0&quot;\ ;#,##0\ "/>
    <numFmt numFmtId="193" formatCode="[=0]&quot;-&quot;;[&lt;1]&quot;0&quot;;#,##0"/>
    <numFmt numFmtId="194" formatCode="[=0]&quot;-&quot;;[&lt;1]&quot;0&quot;;#,##0."/>
    <numFmt numFmtId="195" formatCode="[=0]&quot;-&quot;;[&lt;1]&quot;0&quot;;#,##0.000"/>
    <numFmt numFmtId="196" formatCode="#,###.000;&quot;△&quot;#,###.000;&quot;-&quot;"/>
    <numFmt numFmtId="197" formatCode="#,##0\ ;&quot;△&quot;#,##0\ ;&quot;- &quot;"/>
    <numFmt numFmtId="198" formatCode="#,##0.0;&quot;△&quot;#,##0.0;&quot;-&quot;"/>
    <numFmt numFmtId="199" formatCode="#,##0.000;&quot;△&quot;#,##0.000;&quot;-&quot;"/>
    <numFmt numFmtId="200" formatCode="0.0"/>
    <numFmt numFmtId="201" formatCode="0_);\(0\)"/>
    <numFmt numFmtId="202" formatCode="0.00_);\(0.00\)"/>
    <numFmt numFmtId="203" formatCode="0.000_ "/>
    <numFmt numFmtId="204" formatCode="[=0]&quot;-&quot;;[&lt;1]&quot;0&quot;;#,##0.0"/>
    <numFmt numFmtId="205" formatCode="[&lt;=999]000;[&lt;=9999]000\-00;000\-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E+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double"/>
      <vertAlign val="superscript"/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u val="double"/>
      <vertAlign val="superscript"/>
      <sz val="8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7.5"/>
      <name val="ＭＳ Ｐゴシック"/>
      <family val="3"/>
    </font>
    <font>
      <u val="double"/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6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33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/>
    </xf>
    <xf numFmtId="184" fontId="11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190" fontId="11" fillId="0" borderId="0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>
      <alignment vertical="center"/>
    </xf>
    <xf numFmtId="193" fontId="11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/>
    </xf>
    <xf numFmtId="196" fontId="12" fillId="0" borderId="0" xfId="0" applyNumberFormat="1" applyFont="1" applyFill="1" applyBorder="1" applyAlignment="1">
      <alignment horizontal="left" vertical="center"/>
    </xf>
    <xf numFmtId="196" fontId="11" fillId="0" borderId="0" xfId="0" applyNumberFormat="1" applyFont="1" applyFill="1" applyBorder="1" applyAlignment="1">
      <alignment horizontal="center" vertical="center"/>
    </xf>
    <xf numFmtId="191" fontId="11" fillId="0" borderId="0" xfId="0" applyNumberFormat="1" applyFont="1" applyFill="1" applyBorder="1" applyAlignment="1" applyProtection="1">
      <alignment horizontal="right" vertical="center"/>
      <protection locked="0"/>
    </xf>
    <xf numFmtId="196" fontId="16" fillId="0" borderId="0" xfId="0" applyNumberFormat="1" applyFont="1" applyFill="1" applyBorder="1" applyAlignment="1">
      <alignment vertical="center"/>
    </xf>
    <xf numFmtId="196" fontId="16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97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14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distributed" vertical="center" wrapText="1" shrinkToFit="1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5" fillId="0" borderId="15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11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178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91" fontId="11" fillId="0" borderId="0" xfId="0" applyNumberFormat="1" applyFont="1" applyFill="1" applyAlignment="1">
      <alignment horizontal="right" vertical="center"/>
    </xf>
    <xf numFmtId="190" fontId="11" fillId="0" borderId="0" xfId="0" applyNumberFormat="1" applyFont="1" applyFill="1" applyAlignment="1">
      <alignment horizontal="right" vertical="center"/>
    </xf>
    <xf numFmtId="190" fontId="11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196" fontId="9" fillId="0" borderId="0" xfId="0" applyNumberFormat="1" applyFont="1" applyFill="1" applyBorder="1" applyAlignment="1">
      <alignment vertical="center"/>
    </xf>
    <xf numFmtId="196" fontId="13" fillId="0" borderId="0" xfId="0" applyNumberFormat="1" applyFont="1" applyFill="1" applyBorder="1" applyAlignment="1">
      <alignment horizontal="left" vertical="center"/>
    </xf>
    <xf numFmtId="193" fontId="11" fillId="0" borderId="0" xfId="0" applyNumberFormat="1" applyFont="1" applyFill="1" applyAlignment="1">
      <alignment horizontal="right" vertical="center"/>
    </xf>
    <xf numFmtId="190" fontId="11" fillId="0" borderId="0" xfId="0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 vertical="center"/>
    </xf>
    <xf numFmtId="196" fontId="9" fillId="0" borderId="0" xfId="0" applyNumberFormat="1" applyFont="1" applyFill="1" applyAlignment="1">
      <alignment vertical="center"/>
    </xf>
    <xf numFmtId="190" fontId="9" fillId="0" borderId="0" xfId="0" applyNumberFormat="1" applyFont="1" applyFill="1" applyAlignment="1">
      <alignment vertical="center"/>
    </xf>
    <xf numFmtId="190" fontId="11" fillId="0" borderId="16" xfId="0" applyNumberFormat="1" applyFont="1" applyFill="1" applyBorder="1" applyAlignment="1">
      <alignment horizontal="center" vertical="center"/>
    </xf>
    <xf numFmtId="190" fontId="11" fillId="0" borderId="18" xfId="0" applyNumberFormat="1" applyFont="1" applyFill="1" applyBorder="1" applyAlignment="1">
      <alignment horizontal="center" vertical="center"/>
    </xf>
    <xf numFmtId="193" fontId="11" fillId="0" borderId="0" xfId="0" applyNumberFormat="1" applyFont="1" applyFill="1" applyBorder="1" applyAlignment="1">
      <alignment horizontal="center" vertical="center"/>
    </xf>
    <xf numFmtId="190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/>
    </xf>
    <xf numFmtId="191" fontId="9" fillId="0" borderId="0" xfId="0" applyNumberFormat="1" applyFont="1" applyFill="1" applyBorder="1" applyAlignment="1">
      <alignment/>
    </xf>
    <xf numFmtId="196" fontId="9" fillId="0" borderId="0" xfId="0" applyNumberFormat="1" applyFont="1" applyFill="1" applyBorder="1" applyAlignment="1">
      <alignment/>
    </xf>
    <xf numFmtId="190" fontId="9" fillId="0" borderId="0" xfId="0" applyNumberFormat="1" applyFont="1" applyFill="1" applyBorder="1" applyAlignment="1">
      <alignment/>
    </xf>
    <xf numFmtId="191" fontId="11" fillId="0" borderId="0" xfId="0" applyNumberFormat="1" applyFont="1" applyFill="1" applyBorder="1" applyAlignment="1">
      <alignment horizontal="center" vertical="center"/>
    </xf>
    <xf numFmtId="193" fontId="11" fillId="0" borderId="0" xfId="0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right"/>
    </xf>
    <xf numFmtId="193" fontId="9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193" fontId="9" fillId="0" borderId="0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/>
    </xf>
    <xf numFmtId="196" fontId="11" fillId="0" borderId="0" xfId="0" applyNumberFormat="1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193" fontId="9" fillId="0" borderId="15" xfId="0" applyNumberFormat="1" applyFont="1" applyFill="1" applyBorder="1" applyAlignment="1">
      <alignment vertical="center"/>
    </xf>
    <xf numFmtId="196" fontId="9" fillId="0" borderId="15" xfId="0" applyNumberFormat="1" applyFont="1" applyFill="1" applyBorder="1" applyAlignment="1">
      <alignment vertical="center"/>
    </xf>
    <xf numFmtId="190" fontId="9" fillId="0" borderId="15" xfId="0" applyNumberFormat="1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193" fontId="9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93" fontId="4" fillId="0" borderId="10" xfId="0" applyNumberFormat="1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>
      <alignment/>
    </xf>
    <xf numFmtId="190" fontId="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 vertical="center" wrapText="1"/>
    </xf>
    <xf numFmtId="184" fontId="8" fillId="0" borderId="14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91" fontId="2" fillId="0" borderId="0" xfId="0" applyNumberFormat="1" applyFont="1" applyFill="1" applyBorder="1" applyAlignment="1">
      <alignment horizontal="left" vertical="top" indent="1"/>
    </xf>
    <xf numFmtId="190" fontId="2" fillId="0" borderId="0" xfId="0" applyNumberFormat="1" applyFont="1" applyFill="1" applyBorder="1" applyAlignment="1">
      <alignment horizontal="left" vertical="top" indent="1"/>
    </xf>
    <xf numFmtId="196" fontId="2" fillId="0" borderId="0" xfId="0" applyNumberFormat="1" applyFont="1" applyFill="1" applyBorder="1" applyAlignment="1">
      <alignment horizontal="left" vertical="top" indent="1"/>
    </xf>
    <xf numFmtId="0" fontId="2" fillId="0" borderId="0" xfId="0" applyFont="1" applyFill="1" applyAlignment="1">
      <alignment horizontal="center"/>
    </xf>
    <xf numFmtId="191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96" fontId="4" fillId="0" borderId="0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91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191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11" fillId="0" borderId="0" xfId="0" applyFont="1" applyFill="1" applyBorder="1" applyAlignment="1">
      <alignment horizontal="center" vertical="top"/>
    </xf>
    <xf numFmtId="190" fontId="11" fillId="0" borderId="25" xfId="0" applyNumberFormat="1" applyFont="1" applyFill="1" applyBorder="1" applyAlignment="1">
      <alignment horizontal="center" vertical="center"/>
    </xf>
    <xf numFmtId="191" fontId="11" fillId="0" borderId="25" xfId="0" applyNumberFormat="1" applyFont="1" applyFill="1" applyBorder="1" applyAlignment="1">
      <alignment horizontal="center" vertical="center"/>
    </xf>
    <xf numFmtId="196" fontId="11" fillId="0" borderId="25" xfId="0" applyNumberFormat="1" applyFont="1" applyFill="1" applyBorder="1" applyAlignment="1">
      <alignment horizontal="center" vertical="center"/>
    </xf>
    <xf numFmtId="191" fontId="0" fillId="0" borderId="0" xfId="0" applyNumberFormat="1" applyFill="1" applyAlignment="1">
      <alignment vertical="center"/>
    </xf>
    <xf numFmtId="196" fontId="0" fillId="0" borderId="0" xfId="0" applyNumberFormat="1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ill="1" applyBorder="1" applyAlignment="1">
      <alignment vertical="center"/>
    </xf>
    <xf numFmtId="196" fontId="0" fillId="0" borderId="0" xfId="0" applyNumberForma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191" fontId="0" fillId="0" borderId="0" xfId="0" applyNumberFormat="1" applyFill="1" applyBorder="1" applyAlignment="1">
      <alignment/>
    </xf>
    <xf numFmtId="196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191" fontId="4" fillId="0" borderId="10" xfId="0" applyNumberFormat="1" applyFont="1" applyFill="1" applyBorder="1" applyAlignment="1">
      <alignment vertical="center" wrapText="1"/>
    </xf>
    <xf numFmtId="190" fontId="4" fillId="0" borderId="10" xfId="0" applyNumberFormat="1" applyFont="1" applyFill="1" applyBorder="1" applyAlignment="1">
      <alignment vertical="center" wrapText="1"/>
    </xf>
    <xf numFmtId="196" fontId="4" fillId="0" borderId="10" xfId="0" applyNumberFormat="1" applyFont="1" applyFill="1" applyBorder="1" applyAlignment="1">
      <alignment vertical="center" wrapText="1"/>
    </xf>
    <xf numFmtId="191" fontId="9" fillId="0" borderId="10" xfId="0" applyNumberFormat="1" applyFont="1" applyFill="1" applyBorder="1" applyAlignment="1">
      <alignment vertical="center" wrapText="1"/>
    </xf>
    <xf numFmtId="190" fontId="9" fillId="0" borderId="10" xfId="0" applyNumberFormat="1" applyFont="1" applyFill="1" applyBorder="1" applyAlignment="1">
      <alignment vertical="center" wrapText="1"/>
    </xf>
    <xf numFmtId="196" fontId="9" fillId="0" borderId="10" xfId="0" applyNumberFormat="1" applyFont="1" applyFill="1" applyBorder="1" applyAlignment="1">
      <alignment vertical="center" wrapText="1"/>
    </xf>
    <xf numFmtId="191" fontId="9" fillId="0" borderId="0" xfId="0" applyNumberFormat="1" applyFont="1" applyFill="1" applyBorder="1" applyAlignment="1">
      <alignment vertical="center" wrapText="1"/>
    </xf>
    <xf numFmtId="196" fontId="9" fillId="0" borderId="0" xfId="0" applyNumberFormat="1" applyFont="1" applyFill="1" applyBorder="1" applyAlignment="1">
      <alignment vertical="center" wrapText="1"/>
    </xf>
    <xf numFmtId="190" fontId="9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91" fontId="0" fillId="0" borderId="0" xfId="0" applyNumberFormat="1" applyFill="1" applyAlignment="1">
      <alignment vertical="center" wrapText="1"/>
    </xf>
    <xf numFmtId="190" fontId="0" fillId="0" borderId="0" xfId="0" applyNumberFormat="1" applyFill="1" applyAlignment="1">
      <alignment vertical="center" wrapText="1"/>
    </xf>
    <xf numFmtId="196" fontId="0" fillId="0" borderId="0" xfId="0" applyNumberFormat="1" applyFill="1" applyAlignment="1">
      <alignment vertical="center" wrapText="1"/>
    </xf>
    <xf numFmtId="191" fontId="11" fillId="0" borderId="0" xfId="0" applyNumberFormat="1" applyFont="1" applyFill="1" applyBorder="1" applyAlignment="1">
      <alignment vertical="center" wrapText="1"/>
    </xf>
    <xf numFmtId="190" fontId="11" fillId="0" borderId="0" xfId="0" applyNumberFormat="1" applyFont="1" applyFill="1" applyBorder="1" applyAlignment="1">
      <alignment vertical="center" wrapText="1"/>
    </xf>
    <xf numFmtId="191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 vertical="center" indent="1"/>
    </xf>
    <xf numFmtId="0" fontId="9" fillId="0" borderId="11" xfId="0" applyFont="1" applyFill="1" applyBorder="1" applyAlignment="1">
      <alignment/>
    </xf>
    <xf numFmtId="186" fontId="11" fillId="0" borderId="0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193" fontId="0" fillId="0" borderId="0" xfId="0" applyNumberFormat="1" applyFont="1" applyFill="1" applyAlignment="1">
      <alignment/>
    </xf>
    <xf numFmtId="193" fontId="2" fillId="0" borderId="0" xfId="0" applyNumberFormat="1" applyFont="1" applyFill="1" applyBorder="1" applyAlignment="1">
      <alignment horizontal="left" vertical="top" indent="1"/>
    </xf>
    <xf numFmtId="193" fontId="4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/>
    </xf>
    <xf numFmtId="193" fontId="4" fillId="0" borderId="10" xfId="0" applyNumberFormat="1" applyFont="1" applyFill="1" applyBorder="1" applyAlignment="1">
      <alignment/>
    </xf>
    <xf numFmtId="193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 indent="1"/>
    </xf>
    <xf numFmtId="190" fontId="4" fillId="0" borderId="0" xfId="0" applyNumberFormat="1" applyFont="1" applyFill="1" applyAlignment="1">
      <alignment/>
    </xf>
    <xf numFmtId="193" fontId="2" fillId="0" borderId="0" xfId="0" applyNumberFormat="1" applyFont="1" applyFill="1" applyBorder="1" applyAlignment="1">
      <alignment horizontal="left" vertical="center"/>
    </xf>
    <xf numFmtId="196" fontId="2" fillId="0" borderId="0" xfId="0" applyNumberFormat="1" applyFont="1" applyFill="1" applyBorder="1" applyAlignment="1">
      <alignment horizontal="left" vertical="center"/>
    </xf>
    <xf numFmtId="19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3" fontId="4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inden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distributed" textRotation="255" indent="1"/>
    </xf>
    <xf numFmtId="0" fontId="11" fillId="0" borderId="21" xfId="0" applyFont="1" applyFill="1" applyBorder="1" applyAlignment="1">
      <alignment horizontal="center" vertical="distributed" textRotation="255" indent="1"/>
    </xf>
    <xf numFmtId="0" fontId="9" fillId="0" borderId="0" xfId="0" applyFont="1" applyFill="1" applyAlignment="1">
      <alignment horizontal="center"/>
    </xf>
    <xf numFmtId="197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24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193" fontId="11" fillId="0" borderId="29" xfId="0" applyNumberFormat="1" applyFont="1" applyFill="1" applyBorder="1" applyAlignment="1">
      <alignment horizontal="right" vertical="center"/>
    </xf>
    <xf numFmtId="176" fontId="11" fillId="0" borderId="29" xfId="0" applyNumberFormat="1" applyFont="1" applyFill="1" applyBorder="1" applyAlignment="1">
      <alignment horizontal="right" vertical="center"/>
    </xf>
    <xf numFmtId="193" fontId="8" fillId="0" borderId="29" xfId="0" applyNumberFormat="1" applyFont="1" applyFill="1" applyBorder="1" applyAlignment="1">
      <alignment horizontal="right" vertical="center"/>
    </xf>
    <xf numFmtId="191" fontId="9" fillId="0" borderId="15" xfId="0" applyNumberFormat="1" applyFont="1" applyFill="1" applyBorder="1" applyAlignment="1">
      <alignment/>
    </xf>
    <xf numFmtId="196" fontId="9" fillId="0" borderId="15" xfId="0" applyNumberFormat="1" applyFont="1" applyFill="1" applyBorder="1" applyAlignment="1">
      <alignment/>
    </xf>
    <xf numFmtId="190" fontId="9" fillId="0" borderId="15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91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191" fontId="11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182" fontId="11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193" fontId="11" fillId="0" borderId="15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horizontal="right" vertical="center"/>
    </xf>
    <xf numFmtId="191" fontId="11" fillId="0" borderId="15" xfId="0" applyNumberFormat="1" applyFont="1" applyFill="1" applyBorder="1" applyAlignment="1">
      <alignment horizontal="right" vertical="center"/>
    </xf>
    <xf numFmtId="190" fontId="11" fillId="0" borderId="15" xfId="0" applyNumberFormat="1" applyFont="1" applyFill="1" applyBorder="1" applyAlignment="1">
      <alignment horizontal="right" vertical="center"/>
    </xf>
    <xf numFmtId="191" fontId="11" fillId="0" borderId="15" xfId="0" applyNumberFormat="1" applyFont="1" applyFill="1" applyBorder="1" applyAlignment="1">
      <alignment vertical="center"/>
    </xf>
    <xf numFmtId="0" fontId="11" fillId="0" borderId="15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 indent="3"/>
    </xf>
    <xf numFmtId="0" fontId="8" fillId="0" borderId="32" xfId="0" applyFont="1" applyFill="1" applyBorder="1" applyAlignment="1">
      <alignment horizontal="distributed" vertical="center" indent="3"/>
    </xf>
    <xf numFmtId="0" fontId="8" fillId="0" borderId="19" xfId="0" applyFont="1" applyFill="1" applyBorder="1" applyAlignment="1">
      <alignment horizontal="distributed" vertical="center" indent="3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93" fontId="11" fillId="0" borderId="18" xfId="0" applyNumberFormat="1" applyFont="1" applyFill="1" applyBorder="1" applyAlignment="1">
      <alignment horizontal="center" vertical="center"/>
    </xf>
    <xf numFmtId="193" fontId="11" fillId="0" borderId="17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distributed" vertical="center"/>
    </xf>
    <xf numFmtId="0" fontId="11" fillId="0" borderId="20" xfId="0" applyNumberFormat="1" applyFont="1" applyFill="1" applyBorder="1" applyAlignment="1">
      <alignment horizontal="distributed" vertical="center"/>
    </xf>
    <xf numFmtId="0" fontId="11" fillId="0" borderId="21" xfId="0" applyNumberFormat="1" applyFont="1" applyFill="1" applyBorder="1" applyAlignment="1">
      <alignment horizontal="distributed" vertical="center"/>
    </xf>
    <xf numFmtId="191" fontId="11" fillId="0" borderId="18" xfId="0" applyNumberFormat="1" applyFont="1" applyFill="1" applyBorder="1" applyAlignment="1">
      <alignment horizontal="center" vertical="center"/>
    </xf>
    <xf numFmtId="191" fontId="11" fillId="0" borderId="1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625" style="53" customWidth="1"/>
    <col min="2" max="7" width="10.75390625" style="53" customWidth="1"/>
    <col min="8" max="16384" width="9.00390625" style="37" customWidth="1"/>
  </cols>
  <sheetData>
    <row r="1" spans="1:7" s="34" customFormat="1" ht="12.75" customHeight="1">
      <c r="A1" s="32" t="s">
        <v>69</v>
      </c>
      <c r="B1" s="33"/>
      <c r="C1" s="33"/>
      <c r="D1" s="33"/>
      <c r="E1" s="33"/>
      <c r="F1" s="33"/>
      <c r="G1" s="33"/>
    </row>
    <row r="2" spans="1:7" ht="18" customHeight="1">
      <c r="A2" s="35" t="s">
        <v>75</v>
      </c>
      <c r="B2" s="36"/>
      <c r="C2" s="36"/>
      <c r="D2" s="36"/>
      <c r="E2" s="36"/>
      <c r="F2" s="36"/>
      <c r="G2" s="36"/>
    </row>
    <row r="3" spans="1:8" ht="9.75" customHeight="1">
      <c r="A3" s="38"/>
      <c r="B3" s="38"/>
      <c r="C3" s="38"/>
      <c r="D3" s="38"/>
      <c r="E3" s="38"/>
      <c r="F3" s="38"/>
      <c r="G3" s="38"/>
      <c r="H3" s="39"/>
    </row>
    <row r="4" spans="1:8" s="41" customFormat="1" ht="13.5" customHeight="1">
      <c r="A4" s="291" t="s">
        <v>100</v>
      </c>
      <c r="B4" s="293" t="s">
        <v>73</v>
      </c>
      <c r="C4" s="294"/>
      <c r="D4" s="295"/>
      <c r="E4" s="293" t="s">
        <v>74</v>
      </c>
      <c r="F4" s="294"/>
      <c r="G4" s="294"/>
      <c r="H4" s="40"/>
    </row>
    <row r="5" spans="1:8" s="41" customFormat="1" ht="13.5" customHeight="1">
      <c r="A5" s="292"/>
      <c r="B5" s="42" t="s">
        <v>99</v>
      </c>
      <c r="C5" s="42" t="s">
        <v>0</v>
      </c>
      <c r="D5" s="42" t="s">
        <v>1</v>
      </c>
      <c r="E5" s="43" t="s">
        <v>99</v>
      </c>
      <c r="F5" s="42" t="s">
        <v>0</v>
      </c>
      <c r="G5" s="44" t="s">
        <v>1</v>
      </c>
      <c r="H5" s="40"/>
    </row>
    <row r="6" spans="1:8" s="41" customFormat="1" ht="3.75" customHeight="1">
      <c r="A6" s="45"/>
      <c r="B6" s="46"/>
      <c r="C6" s="45"/>
      <c r="D6" s="45"/>
      <c r="E6" s="47"/>
      <c r="F6" s="47"/>
      <c r="G6" s="47"/>
      <c r="H6" s="40"/>
    </row>
    <row r="7" spans="1:8" s="50" customFormat="1" ht="15.75" customHeight="1">
      <c r="A7" s="16" t="s">
        <v>89</v>
      </c>
      <c r="B7" s="143">
        <f>SUM(C7:D7)</f>
        <v>145344</v>
      </c>
      <c r="C7" s="13">
        <v>72430</v>
      </c>
      <c r="D7" s="13">
        <v>72914</v>
      </c>
      <c r="E7" s="13">
        <f>SUM(F7:G7)</f>
        <v>35</v>
      </c>
      <c r="F7" s="13">
        <v>2</v>
      </c>
      <c r="G7" s="13">
        <v>33</v>
      </c>
      <c r="H7" s="49"/>
    </row>
    <row r="8" spans="1:8" s="50" customFormat="1" ht="15.75" customHeight="1">
      <c r="A8" s="16" t="s">
        <v>98</v>
      </c>
      <c r="B8" s="143">
        <f>SUM(C8:D8)</f>
        <v>145761</v>
      </c>
      <c r="C8" s="13">
        <v>72530</v>
      </c>
      <c r="D8" s="13">
        <v>73231</v>
      </c>
      <c r="E8" s="13">
        <f>SUM(F8:G8)</f>
        <v>417</v>
      </c>
      <c r="F8" s="13">
        <v>100</v>
      </c>
      <c r="G8" s="13">
        <v>317</v>
      </c>
      <c r="H8" s="49"/>
    </row>
    <row r="9" spans="1:12" s="41" customFormat="1" ht="15.75" customHeight="1">
      <c r="A9" s="253" t="s">
        <v>111</v>
      </c>
      <c r="B9" s="13">
        <f>SUM(C9:D9)</f>
        <v>146397</v>
      </c>
      <c r="C9" s="13">
        <v>72813</v>
      </c>
      <c r="D9" s="13">
        <v>73584</v>
      </c>
      <c r="E9" s="13">
        <f>SUM(F9:G9)</f>
        <v>636</v>
      </c>
      <c r="F9" s="13">
        <v>283</v>
      </c>
      <c r="G9" s="13">
        <v>353</v>
      </c>
      <c r="H9" s="13"/>
      <c r="I9" s="13"/>
      <c r="J9" s="13"/>
      <c r="K9" s="13"/>
      <c r="L9" s="13"/>
    </row>
    <row r="10" spans="1:12" s="41" customFormat="1" ht="15.75" customHeight="1">
      <c r="A10" s="253" t="s">
        <v>127</v>
      </c>
      <c r="B10" s="13">
        <f>SUM(C10:D10)</f>
        <v>150900</v>
      </c>
      <c r="C10" s="13">
        <v>75029</v>
      </c>
      <c r="D10" s="13">
        <v>75871</v>
      </c>
      <c r="E10" s="13">
        <f>SUM(F10:G10)</f>
        <v>4503</v>
      </c>
      <c r="F10" s="13">
        <v>2216</v>
      </c>
      <c r="G10" s="13">
        <v>2287</v>
      </c>
      <c r="H10" s="13"/>
      <c r="I10" s="13"/>
      <c r="J10" s="13"/>
      <c r="K10" s="13"/>
      <c r="L10" s="13"/>
    </row>
    <row r="11" spans="1:12" s="41" customFormat="1" ht="15.75" customHeight="1">
      <c r="A11" s="253" t="s">
        <v>133</v>
      </c>
      <c r="B11" s="13">
        <f>SUM(C11:D11)</f>
        <v>152642</v>
      </c>
      <c r="C11" s="13">
        <v>75826</v>
      </c>
      <c r="D11" s="13">
        <v>76816</v>
      </c>
      <c r="E11" s="13">
        <f>SUM(F11:G11)</f>
        <v>1742</v>
      </c>
      <c r="F11" s="13">
        <v>797</v>
      </c>
      <c r="G11" s="13">
        <v>945</v>
      </c>
      <c r="H11" s="13"/>
      <c r="I11" s="13"/>
      <c r="J11" s="13"/>
      <c r="K11" s="13"/>
      <c r="L11" s="13"/>
    </row>
    <row r="12" spans="1:12" s="41" customFormat="1" ht="3.75" customHeight="1">
      <c r="A12" s="16"/>
      <c r="B12" s="140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8" ht="13.5" customHeight="1">
      <c r="A13" s="52" t="s">
        <v>47</v>
      </c>
      <c r="B13" s="2"/>
      <c r="C13" s="2"/>
      <c r="D13" s="2"/>
      <c r="E13" s="2"/>
      <c r="F13" s="2"/>
      <c r="G13" s="2"/>
      <c r="H13" s="39"/>
    </row>
    <row r="14" ht="13.5">
      <c r="H14" s="39"/>
    </row>
    <row r="18" ht="13.5" customHeight="1"/>
  </sheetData>
  <sheetProtection/>
  <mergeCells count="3">
    <mergeCell ref="A4:A5"/>
    <mergeCell ref="B4:D4"/>
    <mergeCell ref="E4:G4"/>
  </mergeCells>
  <printOptions/>
  <pageMargins left="0.72" right="0.5905511811023623" top="0.984251968503937" bottom="0.62992125984251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A1" sqref="A1"/>
    </sheetView>
  </sheetViews>
  <sheetFormatPr defaultColWidth="9.00390625" defaultRowHeight="13.5"/>
  <cols>
    <col min="1" max="1" width="6.625" style="105" customWidth="1"/>
    <col min="2" max="2" width="5.75390625" style="211" customWidth="1"/>
    <col min="3" max="3" width="2.375" style="105" customWidth="1"/>
    <col min="4" max="4" width="5.625" style="105" customWidth="1"/>
    <col min="5" max="5" width="5.75390625" style="211" customWidth="1"/>
    <col min="6" max="6" width="2.00390625" style="105" customWidth="1"/>
    <col min="7" max="7" width="5.625" style="105" customWidth="1"/>
    <col min="8" max="8" width="5.75390625" style="211" customWidth="1"/>
    <col min="9" max="9" width="1.75390625" style="105" customWidth="1"/>
    <col min="10" max="10" width="5.625" style="105" customWidth="1"/>
    <col min="11" max="11" width="5.75390625" style="211" customWidth="1"/>
    <col min="12" max="12" width="1.625" style="105" customWidth="1"/>
    <col min="13" max="13" width="6.00390625" style="105" bestFit="1" customWidth="1"/>
    <col min="14" max="14" width="5.75390625" style="211" bestFit="1" customWidth="1"/>
    <col min="15" max="15" width="1.37890625" style="105" customWidth="1"/>
    <col min="16" max="16" width="6.25390625" style="105" customWidth="1"/>
    <col min="17" max="17" width="6.625" style="211" customWidth="1"/>
    <col min="18" max="18" width="1.00390625" style="105" customWidth="1"/>
    <col min="19" max="19" width="6.00390625" style="105" bestFit="1" customWidth="1"/>
    <col min="20" max="16384" width="9.00390625" style="105" customWidth="1"/>
  </cols>
  <sheetData>
    <row r="1" spans="1:19" ht="12.75" customHeight="1">
      <c r="A1" s="32" t="s">
        <v>69</v>
      </c>
      <c r="B1" s="205"/>
      <c r="C1" s="200"/>
      <c r="D1" s="200"/>
      <c r="E1" s="205"/>
      <c r="F1" s="200"/>
      <c r="G1" s="200"/>
      <c r="H1" s="205"/>
      <c r="I1" s="200"/>
      <c r="J1" s="200"/>
      <c r="K1" s="205"/>
      <c r="L1" s="200"/>
      <c r="M1" s="200"/>
      <c r="N1" s="205"/>
      <c r="O1" s="200"/>
      <c r="P1" s="200"/>
      <c r="Q1" s="205"/>
      <c r="R1" s="200"/>
      <c r="S1" s="200"/>
    </row>
    <row r="2" spans="1:19" ht="18" customHeight="1">
      <c r="A2" s="72" t="s">
        <v>83</v>
      </c>
      <c r="B2" s="206"/>
      <c r="C2" s="73"/>
      <c r="D2" s="73"/>
      <c r="E2" s="206"/>
      <c r="F2" s="73"/>
      <c r="G2" s="73"/>
      <c r="H2" s="206"/>
      <c r="I2" s="73"/>
      <c r="J2" s="73"/>
      <c r="K2" s="206"/>
      <c r="L2" s="73"/>
      <c r="M2" s="73"/>
      <c r="N2" s="206"/>
      <c r="O2" s="73"/>
      <c r="P2" s="73"/>
      <c r="Q2" s="206"/>
      <c r="R2" s="73"/>
      <c r="S2" s="73"/>
    </row>
    <row r="3" spans="1:19" ht="12.75" customHeight="1">
      <c r="A3" s="74" t="s">
        <v>45</v>
      </c>
      <c r="B3" s="207"/>
      <c r="C3" s="56"/>
      <c r="D3" s="56"/>
      <c r="E3" s="207"/>
      <c r="F3" s="56"/>
      <c r="G3" s="56"/>
      <c r="H3" s="207"/>
      <c r="I3" s="56"/>
      <c r="J3" s="56"/>
      <c r="K3" s="207"/>
      <c r="L3" s="56"/>
      <c r="M3" s="56"/>
      <c r="N3" s="207"/>
      <c r="O3" s="56"/>
      <c r="P3" s="56"/>
      <c r="Q3" s="207"/>
      <c r="R3" s="56"/>
      <c r="S3" s="56"/>
    </row>
    <row r="4" spans="1:19" ht="15.75" customHeight="1">
      <c r="A4" s="156" t="s">
        <v>15</v>
      </c>
      <c r="B4" s="307" t="s">
        <v>5</v>
      </c>
      <c r="C4" s="308"/>
      <c r="D4" s="306"/>
      <c r="E4" s="307" t="s">
        <v>6</v>
      </c>
      <c r="F4" s="308"/>
      <c r="G4" s="306"/>
      <c r="H4" s="307" t="s">
        <v>10</v>
      </c>
      <c r="I4" s="308"/>
      <c r="J4" s="306"/>
      <c r="K4" s="307" t="s">
        <v>140</v>
      </c>
      <c r="L4" s="308"/>
      <c r="M4" s="306"/>
      <c r="N4" s="307" t="s">
        <v>9</v>
      </c>
      <c r="O4" s="308"/>
      <c r="P4" s="306"/>
      <c r="Q4" s="307" t="s">
        <v>12</v>
      </c>
      <c r="R4" s="308"/>
      <c r="S4" s="308"/>
    </row>
    <row r="5" spans="1:19" ht="15.75" customHeight="1">
      <c r="A5" s="7" t="s">
        <v>16</v>
      </c>
      <c r="B5" s="311" t="s">
        <v>84</v>
      </c>
      <c r="C5" s="310"/>
      <c r="D5" s="77" t="s">
        <v>4</v>
      </c>
      <c r="E5" s="311" t="s">
        <v>84</v>
      </c>
      <c r="F5" s="310"/>
      <c r="G5" s="77" t="s">
        <v>4</v>
      </c>
      <c r="H5" s="311" t="s">
        <v>84</v>
      </c>
      <c r="I5" s="310"/>
      <c r="J5" s="77" t="s">
        <v>4</v>
      </c>
      <c r="K5" s="311" t="s">
        <v>84</v>
      </c>
      <c r="L5" s="310"/>
      <c r="M5" s="77" t="s">
        <v>4</v>
      </c>
      <c r="N5" s="311" t="s">
        <v>84</v>
      </c>
      <c r="O5" s="310"/>
      <c r="P5" s="77" t="s">
        <v>4</v>
      </c>
      <c r="Q5" s="311" t="s">
        <v>84</v>
      </c>
      <c r="R5" s="310"/>
      <c r="S5" s="78" t="s">
        <v>4</v>
      </c>
    </row>
    <row r="6" spans="1:19" ht="4.5" customHeight="1">
      <c r="A6" s="202"/>
      <c r="B6" s="114"/>
      <c r="C6" s="64"/>
      <c r="D6" s="64"/>
      <c r="E6" s="114"/>
      <c r="F6" s="64"/>
      <c r="G6" s="64"/>
      <c r="H6" s="114"/>
      <c r="I6" s="64"/>
      <c r="J6" s="64"/>
      <c r="K6" s="114"/>
      <c r="L6" s="64"/>
      <c r="M6" s="64"/>
      <c r="N6" s="114"/>
      <c r="O6" s="64"/>
      <c r="P6" s="64"/>
      <c r="Q6" s="114"/>
      <c r="R6" s="64"/>
      <c r="S6" s="64"/>
    </row>
    <row r="7" spans="1:19" ht="15.75" customHeight="1">
      <c r="A7" s="125" t="s">
        <v>82</v>
      </c>
      <c r="B7" s="23">
        <v>71275</v>
      </c>
      <c r="C7" s="9"/>
      <c r="D7" s="30">
        <v>100</v>
      </c>
      <c r="E7" s="23">
        <v>27663</v>
      </c>
      <c r="F7" s="9"/>
      <c r="G7" s="30">
        <v>38.81</v>
      </c>
      <c r="H7" s="23">
        <v>32170</v>
      </c>
      <c r="I7" s="9"/>
      <c r="J7" s="30">
        <v>45.14</v>
      </c>
      <c r="K7" s="23">
        <v>0</v>
      </c>
      <c r="L7" s="9"/>
      <c r="M7" s="30" t="s">
        <v>164</v>
      </c>
      <c r="N7" s="23">
        <v>11442</v>
      </c>
      <c r="O7" s="9"/>
      <c r="P7" s="30">
        <v>16.05</v>
      </c>
      <c r="Q7" s="24">
        <v>0</v>
      </c>
      <c r="R7" s="4"/>
      <c r="S7" s="96">
        <v>0</v>
      </c>
    </row>
    <row r="8" spans="1:19" ht="15.75" customHeight="1">
      <c r="A8" s="125" t="s">
        <v>92</v>
      </c>
      <c r="B8" s="23">
        <f>SUM(E8:F8,H8:I8,K8:L8,N8:O8,Q8:R8)</f>
        <v>52606</v>
      </c>
      <c r="C8" s="9"/>
      <c r="D8" s="30">
        <f>(B8+C8)/B8*100</f>
        <v>100</v>
      </c>
      <c r="E8" s="23">
        <v>27802</v>
      </c>
      <c r="F8" s="9"/>
      <c r="G8" s="30">
        <v>52.85</v>
      </c>
      <c r="H8" s="23">
        <v>16012</v>
      </c>
      <c r="I8" s="9"/>
      <c r="J8" s="30">
        <v>30.44</v>
      </c>
      <c r="K8" s="23">
        <v>0</v>
      </c>
      <c r="L8" s="9"/>
      <c r="M8" s="30" t="s">
        <v>165</v>
      </c>
      <c r="N8" s="23">
        <v>8792</v>
      </c>
      <c r="O8" s="9"/>
      <c r="P8" s="30">
        <v>16.71</v>
      </c>
      <c r="Q8" s="23">
        <v>0</v>
      </c>
      <c r="R8" s="4"/>
      <c r="S8" s="96">
        <v>0</v>
      </c>
    </row>
    <row r="9" spans="1:19" ht="15.75" customHeight="1">
      <c r="A9" s="125" t="s">
        <v>167</v>
      </c>
      <c r="B9" s="23">
        <f>SUM(E9:F9,H9:I9,K9:L9,N9:O9,Q9:R9)</f>
        <v>70805</v>
      </c>
      <c r="C9" s="9"/>
      <c r="D9" s="30">
        <f>(B9+C9)/B9*100</f>
        <v>100</v>
      </c>
      <c r="E9" s="23">
        <v>16946</v>
      </c>
      <c r="F9" s="9"/>
      <c r="G9" s="279">
        <f>E9/B9*100</f>
        <v>23.933338041098793</v>
      </c>
      <c r="H9" s="23" t="s">
        <v>165</v>
      </c>
      <c r="I9" s="9"/>
      <c r="J9" s="30" t="s">
        <v>165</v>
      </c>
      <c r="K9" s="23">
        <v>24912</v>
      </c>
      <c r="L9" s="9"/>
      <c r="M9" s="279">
        <f>K9/B9*100</f>
        <v>35.1839559353153</v>
      </c>
      <c r="N9" s="23">
        <v>12690</v>
      </c>
      <c r="O9" s="9"/>
      <c r="P9" s="279">
        <f>N9/B9*100</f>
        <v>17.922463102888216</v>
      </c>
      <c r="Q9" s="23">
        <v>16257</v>
      </c>
      <c r="R9" s="4"/>
      <c r="S9" s="280">
        <f>Q9/B9*100</f>
        <v>22.96024292069769</v>
      </c>
    </row>
    <row r="10" spans="1:19" ht="4.5" customHeight="1">
      <c r="A10" s="202"/>
      <c r="B10" s="114"/>
      <c r="C10" s="64"/>
      <c r="D10" s="117"/>
      <c r="E10" s="116"/>
      <c r="F10" s="117"/>
      <c r="G10" s="117"/>
      <c r="H10" s="116"/>
      <c r="I10" s="117"/>
      <c r="J10" s="117"/>
      <c r="K10" s="116"/>
      <c r="L10" s="117"/>
      <c r="M10" s="117"/>
      <c r="N10" s="116"/>
      <c r="O10" s="117"/>
      <c r="P10" s="117"/>
      <c r="Q10" s="116"/>
      <c r="R10" s="117"/>
      <c r="S10" s="117"/>
    </row>
    <row r="11" spans="1:19" s="155" customFormat="1" ht="13.5" customHeight="1">
      <c r="A11" s="52" t="s">
        <v>47</v>
      </c>
      <c r="B11" s="210"/>
      <c r="C11" s="2"/>
      <c r="D11" s="56"/>
      <c r="E11" s="207"/>
      <c r="F11" s="56"/>
      <c r="G11" s="56"/>
      <c r="H11" s="207"/>
      <c r="I11" s="56"/>
      <c r="J11" s="56"/>
      <c r="K11" s="118"/>
      <c r="L11" s="87"/>
      <c r="M11" s="87"/>
      <c r="N11" s="118"/>
      <c r="O11" s="87"/>
      <c r="P11" s="87"/>
      <c r="Q11" s="118"/>
      <c r="R11" s="87"/>
      <c r="S11" s="87"/>
    </row>
  </sheetData>
  <sheetProtection/>
  <mergeCells count="12">
    <mergeCell ref="B5:C5"/>
    <mergeCell ref="E5:F5"/>
    <mergeCell ref="B4:D4"/>
    <mergeCell ref="E4:G4"/>
    <mergeCell ref="H4:J4"/>
    <mergeCell ref="K4:M4"/>
    <mergeCell ref="H5:I5"/>
    <mergeCell ref="K5:L5"/>
    <mergeCell ref="Q4:S4"/>
    <mergeCell ref="Q5:R5"/>
    <mergeCell ref="N5:O5"/>
    <mergeCell ref="N4:P4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05" customWidth="1"/>
    <col min="2" max="2" width="5.875" style="105" customWidth="1"/>
    <col min="3" max="3" width="2.50390625" style="105" customWidth="1"/>
    <col min="4" max="4" width="5.625" style="105" customWidth="1"/>
    <col min="5" max="5" width="5.875" style="105" customWidth="1"/>
    <col min="6" max="6" width="2.50390625" style="105" customWidth="1"/>
    <col min="7" max="7" width="5.625" style="105" customWidth="1"/>
    <col min="8" max="8" width="5.875" style="105" customWidth="1"/>
    <col min="9" max="9" width="2.50390625" style="105" customWidth="1"/>
    <col min="10" max="10" width="5.625" style="105" customWidth="1"/>
    <col min="11" max="11" width="5.875" style="105" customWidth="1"/>
    <col min="12" max="12" width="2.50390625" style="105" customWidth="1"/>
    <col min="13" max="13" width="5.625" style="105" customWidth="1"/>
    <col min="14" max="14" width="5.875" style="105" customWidth="1"/>
    <col min="15" max="15" width="2.50390625" style="105" customWidth="1"/>
    <col min="16" max="16" width="5.625" style="105" customWidth="1"/>
    <col min="17" max="17" width="5.875" style="105" customWidth="1"/>
    <col min="18" max="18" width="2.50390625" style="105" customWidth="1"/>
    <col min="19" max="19" width="5.625" style="105" customWidth="1"/>
    <col min="20" max="20" width="7.75390625" style="105" customWidth="1"/>
    <col min="21" max="16384" width="9.00390625" style="105" customWidth="1"/>
  </cols>
  <sheetData>
    <row r="1" spans="1:20" s="55" customFormat="1" ht="12.75" customHeight="1">
      <c r="A1" s="32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225"/>
    </row>
    <row r="2" spans="1:20" s="55" customFormat="1" ht="18" customHeight="1">
      <c r="A2" s="72" t="s">
        <v>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151"/>
    </row>
    <row r="3" spans="1:19" s="155" customFormat="1" ht="12.75" customHeight="1">
      <c r="A3" s="201" t="s">
        <v>97</v>
      </c>
      <c r="B3" s="33"/>
      <c r="C3" s="33"/>
      <c r="D3" s="33"/>
      <c r="E3" s="33"/>
      <c r="F3" s="33"/>
      <c r="G3" s="33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s="155" customFormat="1" ht="15" customHeight="1">
      <c r="A4" s="156" t="s">
        <v>15</v>
      </c>
      <c r="B4" s="324" t="s">
        <v>99</v>
      </c>
      <c r="C4" s="325"/>
      <c r="D4" s="325"/>
      <c r="E4" s="325" t="s">
        <v>110</v>
      </c>
      <c r="F4" s="325"/>
      <c r="G4" s="326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19" s="155" customFormat="1" ht="15" customHeight="1">
      <c r="A5" s="7" t="s">
        <v>16</v>
      </c>
      <c r="B5" s="310" t="s">
        <v>84</v>
      </c>
      <c r="C5" s="315"/>
      <c r="D5" s="77" t="s">
        <v>4</v>
      </c>
      <c r="E5" s="315" t="s">
        <v>84</v>
      </c>
      <c r="F5" s="315"/>
      <c r="G5" s="78" t="s">
        <v>4</v>
      </c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</row>
    <row r="6" spans="1:19" s="155" customFormat="1" ht="3.75" customHeight="1">
      <c r="A6" s="202"/>
      <c r="B6" s="64"/>
      <c r="C6" s="64"/>
      <c r="D6" s="64"/>
      <c r="E6" s="64"/>
      <c r="F6" s="64"/>
      <c r="G6" s="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1:19" s="155" customFormat="1" ht="14.25" customHeight="1">
      <c r="A7" s="125" t="s">
        <v>156</v>
      </c>
      <c r="B7" s="8">
        <v>58898</v>
      </c>
      <c r="C7" s="9"/>
      <c r="D7" s="203">
        <v>100</v>
      </c>
      <c r="E7" s="8">
        <v>58898</v>
      </c>
      <c r="F7" s="9"/>
      <c r="G7" s="203">
        <v>100</v>
      </c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</row>
    <row r="8" spans="1:19" s="64" customFormat="1" ht="14.25" customHeight="1">
      <c r="A8" s="125" t="s">
        <v>157</v>
      </c>
      <c r="B8" s="8">
        <v>48628</v>
      </c>
      <c r="C8" s="9"/>
      <c r="D8" s="203">
        <v>100</v>
      </c>
      <c r="E8" s="8">
        <v>48628</v>
      </c>
      <c r="F8" s="9"/>
      <c r="G8" s="203">
        <v>100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s="155" customFormat="1" ht="14.25" customHeight="1">
      <c r="A9" s="125" t="s">
        <v>158</v>
      </c>
      <c r="B9" s="8">
        <v>41080</v>
      </c>
      <c r="C9" s="9"/>
      <c r="D9" s="203">
        <v>100</v>
      </c>
      <c r="E9" s="8">
        <v>41080</v>
      </c>
      <c r="F9" s="9"/>
      <c r="G9" s="203">
        <v>100</v>
      </c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19" s="155" customFormat="1" ht="3.75" customHeight="1">
      <c r="A10" s="204"/>
      <c r="B10" s="8"/>
      <c r="C10" s="9"/>
      <c r="D10" s="203"/>
      <c r="E10" s="8"/>
      <c r="F10" s="9"/>
      <c r="G10" s="203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</row>
    <row r="11" spans="1:20" s="155" customFormat="1" ht="13.5" customHeight="1">
      <c r="A11" s="52" t="s">
        <v>47</v>
      </c>
      <c r="B11" s="2"/>
      <c r="C11" s="2"/>
      <c r="D11" s="2"/>
      <c r="E11" s="2"/>
      <c r="F11" s="2"/>
      <c r="G11" s="2"/>
      <c r="H11" s="56"/>
      <c r="I11" s="56"/>
      <c r="J11" s="56"/>
      <c r="K11" s="87"/>
      <c r="L11" s="87"/>
      <c r="M11" s="87"/>
      <c r="N11" s="87"/>
      <c r="O11" s="87"/>
      <c r="P11" s="87"/>
      <c r="Q11" s="87"/>
      <c r="R11" s="87"/>
      <c r="S11" s="87"/>
      <c r="T11" s="121"/>
    </row>
  </sheetData>
  <sheetProtection/>
  <mergeCells count="4">
    <mergeCell ref="B4:D4"/>
    <mergeCell ref="E4:G4"/>
    <mergeCell ref="B5:C5"/>
    <mergeCell ref="E5:F5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6.625" style="64" customWidth="1"/>
    <col min="2" max="2" width="5.625" style="197" customWidth="1"/>
    <col min="3" max="3" width="3.375" style="199" customWidth="1"/>
    <col min="4" max="4" width="5.625" style="198" customWidth="1"/>
    <col min="5" max="5" width="5.625" style="197" customWidth="1"/>
    <col min="6" max="6" width="3.375" style="199" customWidth="1"/>
    <col min="7" max="7" width="5.625" style="198" customWidth="1"/>
    <col min="8" max="8" width="5.625" style="197" customWidth="1"/>
    <col min="9" max="9" width="3.375" style="199" customWidth="1"/>
    <col min="10" max="10" width="5.625" style="198" customWidth="1"/>
    <col min="11" max="11" width="5.625" style="197" customWidth="1"/>
    <col min="12" max="12" width="3.375" style="197" customWidth="1"/>
    <col min="13" max="13" width="5.625" style="198" customWidth="1"/>
    <col min="14" max="14" width="5.625" style="197" customWidth="1"/>
    <col min="15" max="15" width="3.375" style="199" customWidth="1"/>
    <col min="16" max="16" width="5.625" style="198" customWidth="1"/>
    <col min="17" max="17" width="5.625" style="197" customWidth="1"/>
    <col min="18" max="18" width="3.375" style="199" customWidth="1"/>
    <col min="19" max="19" width="5.625" style="198" customWidth="1"/>
    <col min="20" max="16384" width="9.00390625" style="105" customWidth="1"/>
  </cols>
  <sheetData>
    <row r="1" spans="1:19" ht="12.75" customHeight="1">
      <c r="A1" s="289" t="s">
        <v>69</v>
      </c>
      <c r="B1" s="144"/>
      <c r="C1" s="146"/>
      <c r="D1" s="145"/>
      <c r="E1" s="144"/>
      <c r="F1" s="146"/>
      <c r="G1" s="145"/>
      <c r="H1" s="144"/>
      <c r="I1" s="146"/>
      <c r="J1" s="145"/>
      <c r="K1" s="144"/>
      <c r="L1" s="144"/>
      <c r="M1" s="145"/>
      <c r="N1" s="144"/>
      <c r="O1" s="146"/>
      <c r="P1" s="145"/>
      <c r="Q1" s="144"/>
      <c r="R1" s="146"/>
      <c r="S1" s="145"/>
    </row>
    <row r="2" spans="1:19" ht="12.75" customHeight="1">
      <c r="A2" s="289"/>
      <c r="B2" s="144"/>
      <c r="C2" s="146"/>
      <c r="D2" s="145"/>
      <c r="E2" s="144"/>
      <c r="F2" s="146"/>
      <c r="G2" s="145"/>
      <c r="H2" s="144"/>
      <c r="I2" s="146"/>
      <c r="J2" s="145"/>
      <c r="K2" s="144"/>
      <c r="L2" s="144"/>
      <c r="M2" s="145"/>
      <c r="N2" s="144"/>
      <c r="O2" s="146"/>
      <c r="P2" s="145"/>
      <c r="Q2" s="144"/>
      <c r="R2" s="146"/>
      <c r="S2" s="145"/>
    </row>
    <row r="3" spans="1:19" s="55" customFormat="1" ht="18" customHeight="1">
      <c r="A3" s="72" t="s">
        <v>83</v>
      </c>
      <c r="B3" s="148"/>
      <c r="C3" s="150"/>
      <c r="D3" s="149"/>
      <c r="E3" s="148"/>
      <c r="F3" s="150"/>
      <c r="G3" s="149"/>
      <c r="H3" s="148"/>
      <c r="I3" s="150"/>
      <c r="J3" s="149"/>
      <c r="K3" s="148"/>
      <c r="L3" s="148"/>
      <c r="M3" s="149"/>
      <c r="N3" s="148"/>
      <c r="O3" s="150"/>
      <c r="P3" s="149"/>
      <c r="Q3" s="148"/>
      <c r="R3" s="150"/>
      <c r="S3" s="149"/>
    </row>
    <row r="4" spans="1:19" s="155" customFormat="1" ht="12.75" customHeight="1">
      <c r="A4" s="74" t="s">
        <v>46</v>
      </c>
      <c r="B4" s="152"/>
      <c r="C4" s="154"/>
      <c r="D4" s="153"/>
      <c r="E4" s="152"/>
      <c r="F4" s="154"/>
      <c r="G4" s="153"/>
      <c r="H4" s="152"/>
      <c r="I4" s="154"/>
      <c r="J4" s="153"/>
      <c r="K4" s="152"/>
      <c r="L4" s="152"/>
      <c r="M4" s="153"/>
      <c r="N4" s="152"/>
      <c r="O4" s="154"/>
      <c r="P4" s="153"/>
      <c r="Q4" s="152"/>
      <c r="R4" s="154"/>
      <c r="S4" s="153"/>
    </row>
    <row r="5" spans="1:19" s="155" customFormat="1" ht="15.75" customHeight="1">
      <c r="A5" s="156" t="s">
        <v>15</v>
      </c>
      <c r="B5" s="305" t="s">
        <v>5</v>
      </c>
      <c r="C5" s="305"/>
      <c r="D5" s="307"/>
      <c r="E5" s="305" t="s">
        <v>6</v>
      </c>
      <c r="F5" s="305"/>
      <c r="G5" s="307"/>
      <c r="H5" s="305" t="s">
        <v>14</v>
      </c>
      <c r="I5" s="305"/>
      <c r="J5" s="307"/>
      <c r="K5" s="307" t="s">
        <v>7</v>
      </c>
      <c r="L5" s="308"/>
      <c r="M5" s="306"/>
      <c r="N5" s="307" t="s">
        <v>9</v>
      </c>
      <c r="O5" s="308"/>
      <c r="P5" s="308"/>
      <c r="Q5" s="304"/>
      <c r="R5" s="304"/>
      <c r="S5" s="304"/>
    </row>
    <row r="6" spans="1:19" s="155" customFormat="1" ht="15.75" customHeight="1">
      <c r="A6" s="7" t="s">
        <v>16</v>
      </c>
      <c r="B6" s="315" t="s">
        <v>84</v>
      </c>
      <c r="C6" s="315"/>
      <c r="D6" s="102" t="s">
        <v>4</v>
      </c>
      <c r="E6" s="315" t="s">
        <v>84</v>
      </c>
      <c r="F6" s="315"/>
      <c r="G6" s="102" t="s">
        <v>4</v>
      </c>
      <c r="H6" s="315" t="s">
        <v>84</v>
      </c>
      <c r="I6" s="315"/>
      <c r="J6" s="101" t="s">
        <v>4</v>
      </c>
      <c r="K6" s="311" t="s">
        <v>84</v>
      </c>
      <c r="L6" s="310"/>
      <c r="M6" s="101" t="s">
        <v>4</v>
      </c>
      <c r="N6" s="315" t="s">
        <v>84</v>
      </c>
      <c r="O6" s="315"/>
      <c r="P6" s="102" t="s">
        <v>4</v>
      </c>
      <c r="Q6" s="304"/>
      <c r="R6" s="304"/>
      <c r="S6" s="104"/>
    </row>
    <row r="7" spans="1:19" s="155" customFormat="1" ht="3.75" customHeight="1">
      <c r="A7" s="79"/>
      <c r="B7" s="106"/>
      <c r="C7" s="107"/>
      <c r="D7" s="108"/>
      <c r="E7" s="106"/>
      <c r="F7" s="107"/>
      <c r="G7" s="108"/>
      <c r="H7" s="106"/>
      <c r="I7" s="107"/>
      <c r="J7" s="108"/>
      <c r="K7" s="112"/>
      <c r="L7" s="26"/>
      <c r="M7" s="104"/>
      <c r="N7" s="112"/>
      <c r="O7" s="26"/>
      <c r="P7" s="104"/>
      <c r="Q7" s="112"/>
      <c r="R7" s="26"/>
      <c r="S7" s="104"/>
    </row>
    <row r="8" spans="1:19" s="158" customFormat="1" ht="15.75" customHeight="1">
      <c r="A8" s="5" t="s">
        <v>159</v>
      </c>
      <c r="B8" s="21">
        <f>SUM(E8:F8,H8:I8,K8:L8,N8:O8,B17:C17,E17:F17,H17:I17,K17:L17,N17:O17)</f>
        <v>65892.999</v>
      </c>
      <c r="C8" s="157"/>
      <c r="D8" s="20">
        <v>100</v>
      </c>
      <c r="E8" s="21">
        <v>16377</v>
      </c>
      <c r="F8" s="157"/>
      <c r="G8" s="20">
        <v>24.85</v>
      </c>
      <c r="H8" s="21">
        <v>8035</v>
      </c>
      <c r="I8" s="29">
        <v>0.063</v>
      </c>
      <c r="J8" s="20">
        <v>12.19</v>
      </c>
      <c r="K8" s="21">
        <v>16743</v>
      </c>
      <c r="L8" s="29">
        <v>0.936</v>
      </c>
      <c r="M8" s="20">
        <v>25.41</v>
      </c>
      <c r="N8" s="21">
        <v>9724</v>
      </c>
      <c r="O8" s="25"/>
      <c r="P8" s="20">
        <v>14.76</v>
      </c>
      <c r="Q8" s="21"/>
      <c r="R8" s="29"/>
      <c r="S8" s="20"/>
    </row>
    <row r="9" spans="1:19" s="158" customFormat="1" ht="15.75" customHeight="1">
      <c r="A9" s="5" t="s">
        <v>57</v>
      </c>
      <c r="B9" s="21">
        <f>SUM(E9:F9,H9:I9,K9:L9,N9:O9,B18:C18,E18:F18,H18:I18,K18:L18,N18:O18)</f>
        <v>53914</v>
      </c>
      <c r="C9" s="157"/>
      <c r="D9" s="20">
        <v>100</v>
      </c>
      <c r="E9" s="21">
        <v>0</v>
      </c>
      <c r="F9" s="157"/>
      <c r="G9" s="20">
        <v>0</v>
      </c>
      <c r="H9" s="21">
        <v>0</v>
      </c>
      <c r="I9" s="25"/>
      <c r="J9" s="20">
        <v>0</v>
      </c>
      <c r="K9" s="21">
        <v>0</v>
      </c>
      <c r="L9" s="25"/>
      <c r="M9" s="20">
        <v>0</v>
      </c>
      <c r="N9" s="21">
        <v>0</v>
      </c>
      <c r="O9" s="25"/>
      <c r="P9" s="20">
        <v>0</v>
      </c>
      <c r="Q9" s="21"/>
      <c r="R9" s="25"/>
      <c r="S9" s="20"/>
    </row>
    <row r="10" spans="1:19" s="158" customFormat="1" ht="15.75" customHeight="1">
      <c r="A10" s="5" t="s">
        <v>160</v>
      </c>
      <c r="B10" s="21">
        <f>SUM(E10:F10,H10:I10,K10:L10,N10:O10,B19:C19,E19:F19,H19:I19,K19:L19,N19:O19)</f>
        <v>68439.999</v>
      </c>
      <c r="C10" s="159"/>
      <c r="D10" s="20">
        <v>100</v>
      </c>
      <c r="E10" s="21">
        <v>11946</v>
      </c>
      <c r="F10" s="159"/>
      <c r="G10" s="20">
        <v>17.45</v>
      </c>
      <c r="H10" s="21">
        <v>12986</v>
      </c>
      <c r="I10" s="29">
        <v>0.363</v>
      </c>
      <c r="J10" s="20">
        <v>18.97</v>
      </c>
      <c r="K10" s="84">
        <v>16282</v>
      </c>
      <c r="L10" s="29">
        <v>0.636</v>
      </c>
      <c r="M10" s="85">
        <v>23.79</v>
      </c>
      <c r="N10" s="84">
        <v>8428</v>
      </c>
      <c r="O10" s="123"/>
      <c r="P10" s="20">
        <v>12.31</v>
      </c>
      <c r="Q10" s="21"/>
      <c r="R10" s="29"/>
      <c r="S10" s="20"/>
    </row>
    <row r="11" spans="1:19" s="158" customFormat="1" ht="15.75" customHeight="1">
      <c r="A11" s="5" t="s">
        <v>161</v>
      </c>
      <c r="B11" s="21">
        <f>SUM(E11:F11,H11:I11,K11:L11,N11:O11,B20:C20,E20:F20,H20:I20,K20:L20,N20:O20)</f>
        <v>58434.99800000001</v>
      </c>
      <c r="C11" s="159"/>
      <c r="D11" s="20">
        <v>100</v>
      </c>
      <c r="E11" s="21">
        <v>15519</v>
      </c>
      <c r="F11" s="159"/>
      <c r="G11" s="20">
        <v>26.56</v>
      </c>
      <c r="H11" s="21">
        <v>6495</v>
      </c>
      <c r="I11" s="29">
        <v>0.463</v>
      </c>
      <c r="J11" s="20">
        <v>11.12</v>
      </c>
      <c r="K11" s="84">
        <v>14287</v>
      </c>
      <c r="L11" s="29">
        <v>0.713</v>
      </c>
      <c r="M11" s="85">
        <v>24.45</v>
      </c>
      <c r="N11" s="84">
        <v>9901</v>
      </c>
      <c r="O11" s="123"/>
      <c r="P11" s="20">
        <v>16.94</v>
      </c>
      <c r="Q11" s="21"/>
      <c r="R11" s="29"/>
      <c r="S11" s="20"/>
    </row>
    <row r="12" spans="1:19" s="155" customFormat="1" ht="15.75" customHeight="1">
      <c r="A12" s="5" t="s">
        <v>162</v>
      </c>
      <c r="B12" s="21">
        <f>SUM(E12:F12,H12:I12,K12:L12,N12:O12,B21:C21,E21:F21,H21:I21,K21:L22,N21:O21)</f>
        <v>39432</v>
      </c>
      <c r="C12" s="159"/>
      <c r="D12" s="20">
        <v>100</v>
      </c>
      <c r="E12" s="21">
        <v>15497</v>
      </c>
      <c r="F12" s="159"/>
      <c r="G12" s="20">
        <v>39.3</v>
      </c>
      <c r="H12" s="21">
        <v>0</v>
      </c>
      <c r="I12" s="29"/>
      <c r="J12" s="20">
        <v>0</v>
      </c>
      <c r="K12" s="84">
        <v>0</v>
      </c>
      <c r="L12" s="29"/>
      <c r="M12" s="85">
        <v>0</v>
      </c>
      <c r="N12" s="84">
        <v>0</v>
      </c>
      <c r="O12" s="123"/>
      <c r="P12" s="20">
        <v>0</v>
      </c>
      <c r="Q12" s="21"/>
      <c r="R12" s="29"/>
      <c r="S12" s="20"/>
    </row>
    <row r="13" spans="1:19" s="155" customFormat="1" ht="3.75" customHeight="1">
      <c r="A13" s="160"/>
      <c r="B13" s="21"/>
      <c r="C13" s="159"/>
      <c r="D13" s="20"/>
      <c r="E13" s="21"/>
      <c r="F13" s="159"/>
      <c r="G13" s="20"/>
      <c r="H13" s="84"/>
      <c r="I13" s="29"/>
      <c r="J13" s="85"/>
      <c r="K13" s="84"/>
      <c r="L13" s="123"/>
      <c r="M13" s="20"/>
      <c r="N13" s="21"/>
      <c r="O13" s="29"/>
      <c r="P13" s="20"/>
      <c r="Q13" s="21"/>
      <c r="R13" s="29"/>
      <c r="S13" s="20"/>
    </row>
    <row r="14" spans="1:19" s="165" customFormat="1" ht="15.75" customHeight="1">
      <c r="A14" s="161" t="s">
        <v>15</v>
      </c>
      <c r="B14" s="307" t="s">
        <v>8</v>
      </c>
      <c r="C14" s="308"/>
      <c r="D14" s="306"/>
      <c r="E14" s="329" t="s">
        <v>79</v>
      </c>
      <c r="F14" s="330"/>
      <c r="G14" s="331"/>
      <c r="H14" s="307" t="s">
        <v>17</v>
      </c>
      <c r="I14" s="308"/>
      <c r="J14" s="306"/>
      <c r="K14" s="307" t="s">
        <v>93</v>
      </c>
      <c r="L14" s="308"/>
      <c r="M14" s="306"/>
      <c r="N14" s="307" t="s">
        <v>12</v>
      </c>
      <c r="O14" s="308"/>
      <c r="P14" s="308"/>
      <c r="Q14" s="162"/>
      <c r="R14" s="163"/>
      <c r="S14" s="164"/>
    </row>
    <row r="15" spans="1:19" s="155" customFormat="1" ht="15.75" customHeight="1">
      <c r="A15" s="7" t="s">
        <v>163</v>
      </c>
      <c r="B15" s="315" t="s">
        <v>84</v>
      </c>
      <c r="C15" s="315"/>
      <c r="D15" s="101" t="s">
        <v>4</v>
      </c>
      <c r="E15" s="311" t="s">
        <v>84</v>
      </c>
      <c r="F15" s="310"/>
      <c r="G15" s="101" t="s">
        <v>4</v>
      </c>
      <c r="H15" s="311" t="s">
        <v>84</v>
      </c>
      <c r="I15" s="310"/>
      <c r="J15" s="101" t="s">
        <v>4</v>
      </c>
      <c r="K15" s="327" t="s">
        <v>84</v>
      </c>
      <c r="L15" s="328"/>
      <c r="M15" s="101" t="s">
        <v>4</v>
      </c>
      <c r="N15" s="315" t="s">
        <v>84</v>
      </c>
      <c r="O15" s="315"/>
      <c r="P15" s="102" t="s">
        <v>4</v>
      </c>
      <c r="Q15" s="166"/>
      <c r="R15" s="167"/>
      <c r="S15" s="168"/>
    </row>
    <row r="16" spans="1:19" s="155" customFormat="1" ht="3.75" customHeight="1">
      <c r="A16" s="169"/>
      <c r="B16" s="171"/>
      <c r="C16" s="172"/>
      <c r="D16" s="170"/>
      <c r="E16" s="171"/>
      <c r="F16" s="172"/>
      <c r="G16" s="104"/>
      <c r="H16" s="171"/>
      <c r="I16" s="172"/>
      <c r="J16" s="170"/>
      <c r="K16" s="112"/>
      <c r="L16" s="112"/>
      <c r="M16" s="104"/>
      <c r="N16" s="112"/>
      <c r="O16" s="26"/>
      <c r="P16" s="104"/>
      <c r="Q16" s="166"/>
      <c r="R16" s="167"/>
      <c r="S16" s="168"/>
    </row>
    <row r="17" spans="1:19" s="158" customFormat="1" ht="15.75" customHeight="1">
      <c r="A17" s="5" t="s">
        <v>159</v>
      </c>
      <c r="B17" s="21">
        <v>1316</v>
      </c>
      <c r="C17" s="25"/>
      <c r="D17" s="20">
        <v>2</v>
      </c>
      <c r="E17" s="21">
        <v>1891</v>
      </c>
      <c r="F17" s="25"/>
      <c r="G17" s="20">
        <v>2.87</v>
      </c>
      <c r="H17" s="21">
        <v>1756</v>
      </c>
      <c r="I17" s="25"/>
      <c r="J17" s="20">
        <v>2.66</v>
      </c>
      <c r="K17" s="84">
        <v>0</v>
      </c>
      <c r="L17" s="84"/>
      <c r="M17" s="85">
        <v>0</v>
      </c>
      <c r="N17" s="21">
        <v>10050</v>
      </c>
      <c r="O17" s="157"/>
      <c r="P17" s="20">
        <v>15.25</v>
      </c>
      <c r="Q17" s="173"/>
      <c r="R17" s="174"/>
      <c r="S17" s="175"/>
    </row>
    <row r="18" spans="1:19" s="158" customFormat="1" ht="15.75" customHeight="1">
      <c r="A18" s="5" t="s">
        <v>57</v>
      </c>
      <c r="B18" s="21">
        <v>0</v>
      </c>
      <c r="C18" s="25"/>
      <c r="D18" s="20">
        <v>0</v>
      </c>
      <c r="E18" s="21">
        <v>0</v>
      </c>
      <c r="F18" s="25"/>
      <c r="G18" s="20">
        <v>0</v>
      </c>
      <c r="H18" s="21">
        <v>0</v>
      </c>
      <c r="I18" s="25"/>
      <c r="J18" s="20">
        <v>0</v>
      </c>
      <c r="K18" s="84">
        <v>0</v>
      </c>
      <c r="L18" s="84"/>
      <c r="M18" s="85">
        <v>0</v>
      </c>
      <c r="N18" s="21">
        <v>53914</v>
      </c>
      <c r="O18" s="157"/>
      <c r="P18" s="20">
        <v>100</v>
      </c>
      <c r="Q18" s="173"/>
      <c r="R18" s="174"/>
      <c r="S18" s="175"/>
    </row>
    <row r="19" spans="1:19" s="158" customFormat="1" ht="15.75" customHeight="1">
      <c r="A19" s="5" t="s">
        <v>160</v>
      </c>
      <c r="B19" s="84">
        <v>1997</v>
      </c>
      <c r="C19" s="123"/>
      <c r="D19" s="85">
        <v>2.92</v>
      </c>
      <c r="E19" s="84">
        <v>2000</v>
      </c>
      <c r="F19" s="123"/>
      <c r="G19" s="85">
        <v>2.92</v>
      </c>
      <c r="H19" s="84">
        <v>1625</v>
      </c>
      <c r="I19" s="123"/>
      <c r="J19" s="85">
        <v>2.37</v>
      </c>
      <c r="K19" s="84">
        <v>0</v>
      </c>
      <c r="L19" s="84"/>
      <c r="M19" s="85">
        <v>0</v>
      </c>
      <c r="N19" s="21">
        <v>13175</v>
      </c>
      <c r="O19" s="157"/>
      <c r="P19" s="20">
        <v>19.25</v>
      </c>
      <c r="Q19" s="173"/>
      <c r="R19" s="174"/>
      <c r="S19" s="175"/>
    </row>
    <row r="20" spans="1:19" s="158" customFormat="1" ht="15.75" customHeight="1">
      <c r="A20" s="5" t="s">
        <v>161</v>
      </c>
      <c r="B20" s="84">
        <v>912</v>
      </c>
      <c r="C20" s="123"/>
      <c r="D20" s="85">
        <v>1.56</v>
      </c>
      <c r="E20" s="84">
        <v>3162</v>
      </c>
      <c r="F20" s="123"/>
      <c r="G20" s="85">
        <v>5.41</v>
      </c>
      <c r="H20" s="84">
        <v>0</v>
      </c>
      <c r="I20" s="123"/>
      <c r="J20" s="85">
        <v>0</v>
      </c>
      <c r="K20" s="84">
        <v>0</v>
      </c>
      <c r="L20" s="84"/>
      <c r="M20" s="85">
        <v>0</v>
      </c>
      <c r="N20" s="21">
        <v>8157</v>
      </c>
      <c r="O20" s="29">
        <v>0.822</v>
      </c>
      <c r="P20" s="20">
        <v>13.96</v>
      </c>
      <c r="Q20" s="176"/>
      <c r="R20" s="177"/>
      <c r="S20" s="178"/>
    </row>
    <row r="21" spans="1:19" s="155" customFormat="1" ht="15.75" customHeight="1">
      <c r="A21" s="5" t="s">
        <v>162</v>
      </c>
      <c r="B21" s="84">
        <v>0</v>
      </c>
      <c r="C21" s="123"/>
      <c r="D21" s="85">
        <v>0</v>
      </c>
      <c r="E21" s="84">
        <v>0</v>
      </c>
      <c r="F21" s="123"/>
      <c r="G21" s="85">
        <v>0</v>
      </c>
      <c r="H21" s="84">
        <v>0</v>
      </c>
      <c r="I21" s="123"/>
      <c r="J21" s="85">
        <v>0</v>
      </c>
      <c r="K21" s="84">
        <v>0</v>
      </c>
      <c r="L21" s="84"/>
      <c r="M21" s="85">
        <v>0</v>
      </c>
      <c r="N21" s="21">
        <v>23935</v>
      </c>
      <c r="O21" s="29"/>
      <c r="P21" s="20">
        <v>60.7</v>
      </c>
      <c r="Q21" s="179"/>
      <c r="R21" s="180"/>
      <c r="S21" s="181"/>
    </row>
    <row r="22" spans="1:19" s="155" customFormat="1" ht="3.75" customHeight="1">
      <c r="A22" s="160"/>
      <c r="B22" s="84"/>
      <c r="C22" s="123"/>
      <c r="D22" s="85"/>
      <c r="E22" s="84"/>
      <c r="F22" s="123"/>
      <c r="G22" s="85"/>
      <c r="H22" s="84"/>
      <c r="I22" s="123"/>
      <c r="J22" s="85"/>
      <c r="K22" s="84"/>
      <c r="L22" s="84"/>
      <c r="M22" s="85"/>
      <c r="N22" s="21"/>
      <c r="O22" s="29"/>
      <c r="P22" s="20"/>
      <c r="Q22" s="179"/>
      <c r="R22" s="180"/>
      <c r="S22" s="181"/>
    </row>
    <row r="23" spans="1:19" s="191" customFormat="1" ht="13.5" customHeight="1">
      <c r="A23" s="290" t="s">
        <v>47</v>
      </c>
      <c r="B23" s="182"/>
      <c r="C23" s="184"/>
      <c r="D23" s="183"/>
      <c r="E23" s="182"/>
      <c r="F23" s="184"/>
      <c r="G23" s="183"/>
      <c r="H23" s="182"/>
      <c r="I23" s="184"/>
      <c r="J23" s="183"/>
      <c r="K23" s="185"/>
      <c r="L23" s="185"/>
      <c r="M23" s="186"/>
      <c r="N23" s="185"/>
      <c r="O23" s="187"/>
      <c r="P23" s="186"/>
      <c r="Q23" s="188"/>
      <c r="R23" s="189"/>
      <c r="S23" s="190"/>
    </row>
    <row r="24" spans="1:19" s="191" customFormat="1" ht="25.5" customHeight="1">
      <c r="A24" s="312" t="s">
        <v>117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142"/>
      <c r="R24" s="142"/>
      <c r="S24" s="142"/>
    </row>
    <row r="25" spans="1:19" s="191" customFormat="1" ht="13.5" customHeight="1">
      <c r="A25" s="289" t="s">
        <v>118</v>
      </c>
      <c r="B25" s="192"/>
      <c r="C25" s="194"/>
      <c r="D25" s="193"/>
      <c r="E25" s="192"/>
      <c r="F25" s="194"/>
      <c r="G25" s="193"/>
      <c r="H25" s="192"/>
      <c r="I25" s="194"/>
      <c r="J25" s="193"/>
      <c r="K25" s="195"/>
      <c r="L25" s="195"/>
      <c r="M25" s="196"/>
      <c r="N25" s="188"/>
      <c r="O25" s="189"/>
      <c r="P25" s="190"/>
      <c r="Q25" s="188"/>
      <c r="R25" s="189"/>
      <c r="S25" s="190"/>
    </row>
    <row r="26" spans="1:19" s="55" customFormat="1" ht="13.5">
      <c r="A26" s="289" t="s">
        <v>119</v>
      </c>
      <c r="B26" s="276"/>
      <c r="C26" s="277"/>
      <c r="D26" s="278"/>
      <c r="E26" s="276"/>
      <c r="F26" s="277"/>
      <c r="G26" s="278"/>
      <c r="H26" s="276"/>
      <c r="I26" s="277"/>
      <c r="J26" s="278"/>
      <c r="K26" s="276"/>
      <c r="L26" s="276"/>
      <c r="M26" s="278"/>
      <c r="N26" s="276"/>
      <c r="O26" s="277"/>
      <c r="P26" s="278"/>
      <c r="Q26" s="276"/>
      <c r="R26" s="277"/>
      <c r="S26" s="278"/>
    </row>
    <row r="27" spans="5:7" ht="13.5">
      <c r="E27" s="304"/>
      <c r="F27" s="304"/>
      <c r="G27" s="304"/>
    </row>
    <row r="28" spans="5:7" ht="13.5">
      <c r="E28" s="304"/>
      <c r="F28" s="304"/>
      <c r="G28" s="104"/>
    </row>
    <row r="29" spans="5:7" ht="13.5">
      <c r="E29" s="112"/>
      <c r="F29" s="26"/>
      <c r="G29" s="104"/>
    </row>
    <row r="30" spans="5:7" ht="13.5">
      <c r="E30" s="21"/>
      <c r="F30" s="25"/>
      <c r="G30" s="20"/>
    </row>
    <row r="31" spans="5:7" ht="13.5">
      <c r="E31" s="21"/>
      <c r="F31" s="25"/>
      <c r="G31" s="20"/>
    </row>
    <row r="32" spans="5:7" ht="13.5">
      <c r="E32" s="84"/>
      <c r="F32" s="123"/>
      <c r="G32" s="85"/>
    </row>
    <row r="33" spans="5:7" ht="13.5">
      <c r="E33" s="84"/>
      <c r="F33" s="123"/>
      <c r="G33" s="85"/>
    </row>
    <row r="34" spans="5:7" ht="13.5">
      <c r="E34" s="84"/>
      <c r="F34" s="123"/>
      <c r="G34" s="85"/>
    </row>
    <row r="35" spans="5:7" ht="13.5">
      <c r="E35" s="84"/>
      <c r="F35" s="123"/>
      <c r="G35" s="85"/>
    </row>
    <row r="60" spans="9:10" ht="13.5">
      <c r="I60" s="332"/>
      <c r="J60" s="332"/>
    </row>
  </sheetData>
  <sheetProtection/>
  <mergeCells count="25">
    <mergeCell ref="B15:C15"/>
    <mergeCell ref="Q6:R6"/>
    <mergeCell ref="B5:D5"/>
    <mergeCell ref="E5:G5"/>
    <mergeCell ref="H5:J5"/>
    <mergeCell ref="K5:M5"/>
    <mergeCell ref="N5:P5"/>
    <mergeCell ref="Q5:S5"/>
    <mergeCell ref="N6:O6"/>
    <mergeCell ref="E14:G14"/>
    <mergeCell ref="H14:J14"/>
    <mergeCell ref="K14:M14"/>
    <mergeCell ref="E28:F28"/>
    <mergeCell ref="E27:G27"/>
    <mergeCell ref="N15:O15"/>
    <mergeCell ref="N14:P14"/>
    <mergeCell ref="E15:F15"/>
    <mergeCell ref="H15:I15"/>
    <mergeCell ref="K15:L15"/>
    <mergeCell ref="B6:C6"/>
    <mergeCell ref="E6:F6"/>
    <mergeCell ref="H6:I6"/>
    <mergeCell ref="K6:L6"/>
    <mergeCell ref="A24:P24"/>
    <mergeCell ref="B14:D14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53" customWidth="1"/>
    <col min="2" max="2" width="9.125" style="53" customWidth="1"/>
    <col min="3" max="3" width="7.75390625" style="53" customWidth="1"/>
    <col min="4" max="11" width="6.625" style="53" customWidth="1"/>
    <col min="12" max="16384" width="9.00390625" style="37" customWidth="1"/>
  </cols>
  <sheetData>
    <row r="1" ht="12.75" customHeight="1">
      <c r="A1" s="32" t="s">
        <v>69</v>
      </c>
    </row>
    <row r="2" spans="1:11" ht="18" customHeight="1">
      <c r="A2" s="35" t="s">
        <v>76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41" customFormat="1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237" t="s">
        <v>48</v>
      </c>
    </row>
    <row r="4" spans="1:11" s="41" customFormat="1" ht="16.5" customHeight="1">
      <c r="A4" s="298" t="s">
        <v>101</v>
      </c>
      <c r="B4" s="300" t="s">
        <v>68</v>
      </c>
      <c r="C4" s="296" t="s">
        <v>3</v>
      </c>
      <c r="D4" s="297"/>
      <c r="E4" s="302"/>
      <c r="F4" s="296" t="s">
        <v>103</v>
      </c>
      <c r="G4" s="297"/>
      <c r="H4" s="302"/>
      <c r="I4" s="296" t="s">
        <v>102</v>
      </c>
      <c r="J4" s="297"/>
      <c r="K4" s="297"/>
    </row>
    <row r="5" spans="1:11" s="41" customFormat="1" ht="16.5" customHeight="1">
      <c r="A5" s="299"/>
      <c r="B5" s="301"/>
      <c r="C5" s="42" t="s">
        <v>99</v>
      </c>
      <c r="D5" s="42" t="s">
        <v>0</v>
      </c>
      <c r="E5" s="42" t="s">
        <v>1</v>
      </c>
      <c r="F5" s="42" t="s">
        <v>99</v>
      </c>
      <c r="G5" s="42" t="s">
        <v>0</v>
      </c>
      <c r="H5" s="42" t="s">
        <v>1</v>
      </c>
      <c r="I5" s="42" t="s">
        <v>88</v>
      </c>
      <c r="J5" s="42" t="s">
        <v>0</v>
      </c>
      <c r="K5" s="44" t="s">
        <v>1</v>
      </c>
    </row>
    <row r="6" spans="1:11" s="41" customFormat="1" ht="3.75" customHeight="1">
      <c r="A6" s="238"/>
      <c r="B6" s="239"/>
      <c r="C6" s="45"/>
      <c r="D6" s="45"/>
      <c r="E6" s="45"/>
      <c r="F6" s="45"/>
      <c r="G6" s="45"/>
      <c r="H6" s="45"/>
      <c r="I6" s="45"/>
      <c r="J6" s="45"/>
      <c r="K6" s="45"/>
    </row>
    <row r="7" spans="1:11" s="41" customFormat="1" ht="15.75" customHeight="1">
      <c r="A7" s="240" t="s">
        <v>51</v>
      </c>
      <c r="B7" s="241" t="s">
        <v>60</v>
      </c>
      <c r="C7" s="13">
        <v>143877</v>
      </c>
      <c r="D7" s="13">
        <v>71957</v>
      </c>
      <c r="E7" s="13">
        <v>71920</v>
      </c>
      <c r="F7" s="13">
        <v>93833</v>
      </c>
      <c r="G7" s="13">
        <v>47008</v>
      </c>
      <c r="H7" s="13">
        <v>46825</v>
      </c>
      <c r="I7" s="12">
        <v>65.2175121805431</v>
      </c>
      <c r="J7" s="12">
        <v>65.32790416498743</v>
      </c>
      <c r="K7" s="12">
        <v>65.10706340378198</v>
      </c>
    </row>
    <row r="8" spans="1:11" s="41" customFormat="1" ht="15.75" customHeight="1">
      <c r="A8" s="240" t="s">
        <v>51</v>
      </c>
      <c r="B8" s="241" t="s">
        <v>104</v>
      </c>
      <c r="C8" s="13">
        <v>144787</v>
      </c>
      <c r="D8" s="13">
        <v>72059</v>
      </c>
      <c r="E8" s="13">
        <v>72728</v>
      </c>
      <c r="F8" s="13">
        <v>88709</v>
      </c>
      <c r="G8" s="13">
        <v>44458</v>
      </c>
      <c r="H8" s="13">
        <v>44251</v>
      </c>
      <c r="I8" s="12">
        <v>61.27</v>
      </c>
      <c r="J8" s="12">
        <v>61.7</v>
      </c>
      <c r="K8" s="12">
        <v>60.84</v>
      </c>
    </row>
    <row r="9" spans="1:11" s="41" customFormat="1" ht="15.75" customHeight="1">
      <c r="A9" s="240" t="s">
        <v>51</v>
      </c>
      <c r="B9" s="241" t="s">
        <v>112</v>
      </c>
      <c r="C9" s="13">
        <v>145733</v>
      </c>
      <c r="D9" s="13">
        <v>72445</v>
      </c>
      <c r="E9" s="13">
        <v>73288</v>
      </c>
      <c r="F9" s="13">
        <v>77457</v>
      </c>
      <c r="G9" s="13">
        <v>39045</v>
      </c>
      <c r="H9" s="13">
        <v>38412</v>
      </c>
      <c r="I9" s="12">
        <v>53.15</v>
      </c>
      <c r="J9" s="12">
        <v>53.9</v>
      </c>
      <c r="K9" s="12">
        <v>52.41</v>
      </c>
    </row>
    <row r="10" spans="1:11" s="41" customFormat="1" ht="15.75" customHeight="1">
      <c r="A10" s="240" t="s">
        <v>51</v>
      </c>
      <c r="B10" s="241" t="s">
        <v>166</v>
      </c>
      <c r="C10" s="13">
        <f>SUM(D10:E10)</f>
        <v>152066</v>
      </c>
      <c r="D10" s="13">
        <v>75471</v>
      </c>
      <c r="E10" s="13">
        <v>76595</v>
      </c>
      <c r="F10" s="13">
        <f>SUM(G10:H10)</f>
        <v>78487</v>
      </c>
      <c r="G10" s="13">
        <v>39149</v>
      </c>
      <c r="H10" s="13">
        <v>39338</v>
      </c>
      <c r="I10" s="12">
        <f>F10/C10*100</f>
        <v>51.61377296700117</v>
      </c>
      <c r="J10" s="12">
        <f>G10/D10*100</f>
        <v>51.87290482436963</v>
      </c>
      <c r="K10" s="12">
        <f>H10/E10*100</f>
        <v>51.35844376264769</v>
      </c>
    </row>
    <row r="11" spans="1:11" s="41" customFormat="1" ht="3.75" customHeight="1">
      <c r="A11" s="240"/>
      <c r="B11" s="241"/>
      <c r="C11" s="13"/>
      <c r="D11" s="13"/>
      <c r="E11" s="13"/>
      <c r="F11" s="13"/>
      <c r="G11" s="13"/>
      <c r="H11" s="13"/>
      <c r="I11" s="12"/>
      <c r="J11" s="12"/>
      <c r="K11" s="12"/>
    </row>
    <row r="12" spans="1:11" s="41" customFormat="1" ht="15.75" customHeight="1">
      <c r="A12" s="240" t="s">
        <v>53</v>
      </c>
      <c r="B12" s="241" t="s">
        <v>56</v>
      </c>
      <c r="C12" s="13">
        <v>141631</v>
      </c>
      <c r="D12" s="13">
        <v>70721</v>
      </c>
      <c r="E12" s="13">
        <v>70910</v>
      </c>
      <c r="F12" s="13">
        <v>82835</v>
      </c>
      <c r="G12" s="13">
        <v>41349</v>
      </c>
      <c r="H12" s="13">
        <v>41486</v>
      </c>
      <c r="I12" s="12">
        <v>58.48648953971941</v>
      </c>
      <c r="J12" s="12">
        <v>58.46778184697614</v>
      </c>
      <c r="K12" s="12">
        <v>58.50514736990552</v>
      </c>
    </row>
    <row r="13" spans="1:11" s="41" customFormat="1" ht="15.75" customHeight="1">
      <c r="A13" s="240" t="s">
        <v>53</v>
      </c>
      <c r="B13" s="241" t="s">
        <v>61</v>
      </c>
      <c r="C13" s="13">
        <v>144090</v>
      </c>
      <c r="D13" s="13">
        <v>71965</v>
      </c>
      <c r="E13" s="13">
        <v>72125</v>
      </c>
      <c r="F13" s="13">
        <v>81371</v>
      </c>
      <c r="G13" s="13">
        <v>40797</v>
      </c>
      <c r="H13" s="13">
        <v>40574</v>
      </c>
      <c r="I13" s="12">
        <v>56.472343674092585</v>
      </c>
      <c r="J13" s="12">
        <v>56.690057666921426</v>
      </c>
      <c r="K13" s="12">
        <v>56.25511265164644</v>
      </c>
    </row>
    <row r="14" spans="1:11" s="41" customFormat="1" ht="15.75" customHeight="1">
      <c r="A14" s="240" t="s">
        <v>53</v>
      </c>
      <c r="B14" s="241" t="s">
        <v>105</v>
      </c>
      <c r="C14" s="13">
        <v>145045</v>
      </c>
      <c r="D14" s="13">
        <v>72257</v>
      </c>
      <c r="E14" s="13">
        <v>72788</v>
      </c>
      <c r="F14" s="13">
        <v>75846</v>
      </c>
      <c r="G14" s="13">
        <v>38338</v>
      </c>
      <c r="H14" s="13">
        <v>37508</v>
      </c>
      <c r="I14" s="12">
        <v>52.29</v>
      </c>
      <c r="J14" s="12">
        <v>53.06</v>
      </c>
      <c r="K14" s="12">
        <v>51.53</v>
      </c>
    </row>
    <row r="15" spans="1:11" s="41" customFormat="1" ht="15.75" customHeight="1">
      <c r="A15" s="240" t="s">
        <v>53</v>
      </c>
      <c r="B15" s="241" t="s">
        <v>128</v>
      </c>
      <c r="C15" s="13">
        <f>SUM(D15:E15)</f>
        <v>149854</v>
      </c>
      <c r="D15" s="13">
        <v>74497</v>
      </c>
      <c r="E15" s="13">
        <v>75357</v>
      </c>
      <c r="F15" s="13">
        <f>SUM(G15:H15)</f>
        <v>84069</v>
      </c>
      <c r="G15" s="13">
        <v>41822</v>
      </c>
      <c r="H15" s="13">
        <v>42247</v>
      </c>
      <c r="I15" s="12">
        <f>F15/C15*100</f>
        <v>56.100604588466105</v>
      </c>
      <c r="J15" s="12">
        <f>G15/D15*100</f>
        <v>56.13917338953246</v>
      </c>
      <c r="K15" s="12">
        <f>H15/E15*100</f>
        <v>56.062475947821696</v>
      </c>
    </row>
    <row r="16" spans="1:11" s="41" customFormat="1" ht="3.75" customHeight="1">
      <c r="A16" s="240"/>
      <c r="B16" s="242"/>
      <c r="C16" s="13"/>
      <c r="D16" s="13"/>
      <c r="E16" s="13"/>
      <c r="F16" s="13"/>
      <c r="G16" s="13"/>
      <c r="H16" s="13"/>
      <c r="I16" s="12"/>
      <c r="J16" s="12"/>
      <c r="K16" s="12"/>
    </row>
    <row r="17" spans="1:11" s="41" customFormat="1" ht="15.75" customHeight="1">
      <c r="A17" s="240" t="s">
        <v>65</v>
      </c>
      <c r="B17" s="241" t="s">
        <v>64</v>
      </c>
      <c r="C17" s="13">
        <v>143106</v>
      </c>
      <c r="D17" s="13">
        <v>71319</v>
      </c>
      <c r="E17" s="13">
        <v>71787</v>
      </c>
      <c r="F17" s="13">
        <v>80533</v>
      </c>
      <c r="G17" s="13">
        <v>39195</v>
      </c>
      <c r="H17" s="13">
        <v>41338</v>
      </c>
      <c r="I17" s="12">
        <v>56.27506883009797</v>
      </c>
      <c r="J17" s="12">
        <v>54.95730450511084</v>
      </c>
      <c r="K17" s="12">
        <v>57.584242272277706</v>
      </c>
    </row>
    <row r="18" spans="1:11" s="41" customFormat="1" ht="15.75" customHeight="1">
      <c r="A18" s="240" t="s">
        <v>49</v>
      </c>
      <c r="B18" s="241" t="s">
        <v>104</v>
      </c>
      <c r="C18" s="13">
        <v>143914</v>
      </c>
      <c r="D18" s="13">
        <v>71613</v>
      </c>
      <c r="E18" s="13">
        <v>72301</v>
      </c>
      <c r="F18" s="13">
        <v>88641</v>
      </c>
      <c r="G18" s="13">
        <v>44384</v>
      </c>
      <c r="H18" s="13">
        <v>44257</v>
      </c>
      <c r="I18" s="12">
        <v>61.59</v>
      </c>
      <c r="J18" s="12">
        <v>61.98</v>
      </c>
      <c r="K18" s="12">
        <v>61.21</v>
      </c>
    </row>
    <row r="19" spans="1:11" s="41" customFormat="1" ht="15.75" customHeight="1">
      <c r="A19" s="240" t="s">
        <v>65</v>
      </c>
      <c r="B19" s="241" t="s">
        <v>106</v>
      </c>
      <c r="C19" s="13">
        <v>144046</v>
      </c>
      <c r="D19" s="13">
        <v>71649</v>
      </c>
      <c r="E19" s="13">
        <v>72397</v>
      </c>
      <c r="F19" s="13">
        <v>60788</v>
      </c>
      <c r="G19" s="13">
        <v>30855</v>
      </c>
      <c r="H19" s="13">
        <v>29933</v>
      </c>
      <c r="I19" s="12">
        <v>42.2</v>
      </c>
      <c r="J19" s="12">
        <v>43.06</v>
      </c>
      <c r="K19" s="12">
        <v>41.35</v>
      </c>
    </row>
    <row r="20" spans="1:11" s="41" customFormat="1" ht="15.75" customHeight="1">
      <c r="A20" s="240" t="s">
        <v>65</v>
      </c>
      <c r="B20" s="241" t="s">
        <v>129</v>
      </c>
      <c r="C20" s="13">
        <f>SUM(D20:E20)</f>
        <v>149337</v>
      </c>
      <c r="D20" s="13">
        <v>74129</v>
      </c>
      <c r="E20" s="13">
        <v>75208</v>
      </c>
      <c r="F20" s="13">
        <f>SUM(G20:H20)</f>
        <v>86514</v>
      </c>
      <c r="G20" s="13">
        <v>42059</v>
      </c>
      <c r="H20" s="13">
        <v>44455</v>
      </c>
      <c r="I20" s="12">
        <v>57.93</v>
      </c>
      <c r="J20" s="12">
        <v>56.74</v>
      </c>
      <c r="K20" s="12">
        <v>59.11</v>
      </c>
    </row>
    <row r="21" spans="1:11" s="41" customFormat="1" ht="3.75" customHeight="1">
      <c r="A21" s="240"/>
      <c r="B21" s="242"/>
      <c r="C21" s="13"/>
      <c r="D21" s="13"/>
      <c r="E21" s="13"/>
      <c r="F21" s="13"/>
      <c r="G21" s="13"/>
      <c r="H21" s="13"/>
      <c r="I21" s="12"/>
      <c r="J21" s="12"/>
      <c r="K21" s="12"/>
    </row>
    <row r="22" spans="1:11" s="41" customFormat="1" ht="15.75" customHeight="1">
      <c r="A22" s="240" t="s">
        <v>52</v>
      </c>
      <c r="B22" s="241" t="s">
        <v>55</v>
      </c>
      <c r="C22" s="13">
        <v>137204</v>
      </c>
      <c r="D22" s="13">
        <v>68419</v>
      </c>
      <c r="E22" s="13">
        <v>68785</v>
      </c>
      <c r="F22" s="13">
        <v>56554</v>
      </c>
      <c r="G22" s="13">
        <v>27877</v>
      </c>
      <c r="H22" s="13">
        <v>28677</v>
      </c>
      <c r="I22" s="12">
        <v>41.21891490044022</v>
      </c>
      <c r="J22" s="12">
        <v>40.74453002820854</v>
      </c>
      <c r="K22" s="12">
        <v>41.69077560514647</v>
      </c>
    </row>
    <row r="23" spans="1:11" s="41" customFormat="1" ht="15.75" customHeight="1">
      <c r="A23" s="243" t="s">
        <v>52</v>
      </c>
      <c r="B23" s="241" t="s">
        <v>59</v>
      </c>
      <c r="C23" s="13">
        <v>142610</v>
      </c>
      <c r="D23" s="13">
        <v>71210</v>
      </c>
      <c r="E23" s="13">
        <v>71400</v>
      </c>
      <c r="F23" s="13">
        <v>72309</v>
      </c>
      <c r="G23" s="13">
        <v>36256</v>
      </c>
      <c r="H23" s="13">
        <v>36053</v>
      </c>
      <c r="I23" s="12">
        <v>50.70401795105533</v>
      </c>
      <c r="J23" s="12">
        <v>50.91419744417919</v>
      </c>
      <c r="K23" s="12">
        <v>50.494397759103634</v>
      </c>
    </row>
    <row r="24" spans="1:11" s="41" customFormat="1" ht="15.75" customHeight="1">
      <c r="A24" s="243" t="s">
        <v>52</v>
      </c>
      <c r="B24" s="241" t="s">
        <v>107</v>
      </c>
      <c r="C24" s="13">
        <v>143161</v>
      </c>
      <c r="D24" s="13">
        <v>71221</v>
      </c>
      <c r="E24" s="13">
        <v>71940</v>
      </c>
      <c r="F24" s="13">
        <v>54000</v>
      </c>
      <c r="G24" s="13">
        <v>27234</v>
      </c>
      <c r="H24" s="13">
        <v>26766</v>
      </c>
      <c r="I24" s="12">
        <v>37.72</v>
      </c>
      <c r="J24" s="12">
        <v>38.24</v>
      </c>
      <c r="K24" s="12">
        <v>37.21</v>
      </c>
    </row>
    <row r="25" spans="1:11" s="41" customFormat="1" ht="15.75" customHeight="1">
      <c r="A25" s="240" t="s">
        <v>52</v>
      </c>
      <c r="B25" s="241" t="s">
        <v>139</v>
      </c>
      <c r="C25" s="13">
        <f>SUM(D25:E25)</f>
        <v>149586</v>
      </c>
      <c r="D25" s="13">
        <v>74198</v>
      </c>
      <c r="E25" s="13">
        <v>75388</v>
      </c>
      <c r="F25" s="13">
        <f>SUM(G25:H25)</f>
        <v>71810</v>
      </c>
      <c r="G25" s="13">
        <v>35726</v>
      </c>
      <c r="H25" s="13">
        <v>36084</v>
      </c>
      <c r="I25" s="12">
        <f>F25/C25*100</f>
        <v>48.00582942253954</v>
      </c>
      <c r="J25" s="12">
        <f>G25/D25*100</f>
        <v>48.14954580986011</v>
      </c>
      <c r="K25" s="12">
        <f>H25/E25*100</f>
        <v>47.86438159919351</v>
      </c>
    </row>
    <row r="26" spans="1:11" s="41" customFormat="1" ht="3.75" customHeight="1">
      <c r="A26" s="243"/>
      <c r="B26" s="242"/>
      <c r="C26" s="13"/>
      <c r="D26" s="13"/>
      <c r="E26" s="13"/>
      <c r="F26" s="13"/>
      <c r="G26" s="13"/>
      <c r="H26" s="13"/>
      <c r="I26" s="12"/>
      <c r="J26" s="12"/>
      <c r="K26" s="12"/>
    </row>
    <row r="27" spans="1:11" s="41" customFormat="1" ht="15.75" customHeight="1">
      <c r="A27" s="240" t="s">
        <v>50</v>
      </c>
      <c r="B27" s="241" t="s">
        <v>57</v>
      </c>
      <c r="C27" s="13">
        <v>139533</v>
      </c>
      <c r="D27" s="13">
        <v>69571</v>
      </c>
      <c r="E27" s="13">
        <v>69962</v>
      </c>
      <c r="F27" s="13">
        <v>59807</v>
      </c>
      <c r="G27" s="13">
        <v>28634</v>
      </c>
      <c r="H27" s="13">
        <v>31173</v>
      </c>
      <c r="I27" s="12">
        <v>42.862261973869984</v>
      </c>
      <c r="J27" s="12">
        <v>41.157953745094936</v>
      </c>
      <c r="K27" s="12">
        <v>44.55704525313742</v>
      </c>
    </row>
    <row r="28" spans="1:11" s="41" customFormat="1" ht="15.75" customHeight="1">
      <c r="A28" s="240" t="s">
        <v>67</v>
      </c>
      <c r="B28" s="241" t="s">
        <v>66</v>
      </c>
      <c r="C28" s="13">
        <v>142730</v>
      </c>
      <c r="D28" s="13">
        <v>71071</v>
      </c>
      <c r="E28" s="13">
        <v>71659</v>
      </c>
      <c r="F28" s="13">
        <v>49413</v>
      </c>
      <c r="G28" s="13">
        <v>24008</v>
      </c>
      <c r="H28" s="13">
        <v>25405</v>
      </c>
      <c r="I28" s="12">
        <v>34.619911721432075</v>
      </c>
      <c r="J28" s="12">
        <v>33.78030420283941</v>
      </c>
      <c r="K28" s="12">
        <v>35.4526298162129</v>
      </c>
    </row>
    <row r="29" spans="1:11" s="41" customFormat="1" ht="15.75" customHeight="1">
      <c r="A29" s="240" t="s">
        <v>67</v>
      </c>
      <c r="B29" s="241" t="s">
        <v>113</v>
      </c>
      <c r="C29" s="13">
        <v>143808</v>
      </c>
      <c r="D29" s="13">
        <v>71407</v>
      </c>
      <c r="E29" s="13">
        <v>72401</v>
      </c>
      <c r="F29" s="13">
        <v>41988</v>
      </c>
      <c r="G29" s="13">
        <v>21101</v>
      </c>
      <c r="H29" s="13">
        <v>20887</v>
      </c>
      <c r="I29" s="12">
        <v>29.2</v>
      </c>
      <c r="J29" s="12">
        <v>29.55</v>
      </c>
      <c r="K29" s="12">
        <v>28.85</v>
      </c>
    </row>
    <row r="30" spans="1:11" s="41" customFormat="1" ht="3.75" customHeight="1">
      <c r="A30" s="240"/>
      <c r="B30" s="241"/>
      <c r="C30" s="13"/>
      <c r="D30" s="13"/>
      <c r="E30" s="13"/>
      <c r="F30" s="13"/>
      <c r="G30" s="13"/>
      <c r="H30" s="13"/>
      <c r="I30" s="12"/>
      <c r="J30" s="12"/>
      <c r="K30" s="12"/>
    </row>
    <row r="31" spans="1:11" s="41" customFormat="1" ht="15.75" customHeight="1">
      <c r="A31" s="240" t="s">
        <v>54</v>
      </c>
      <c r="B31" s="241" t="s">
        <v>62</v>
      </c>
      <c r="C31" s="13">
        <v>141117</v>
      </c>
      <c r="D31" s="13">
        <v>70366</v>
      </c>
      <c r="E31" s="13">
        <v>70751</v>
      </c>
      <c r="F31" s="13">
        <v>69334</v>
      </c>
      <c r="G31" s="13">
        <v>33207</v>
      </c>
      <c r="H31" s="13">
        <v>36127</v>
      </c>
      <c r="I31" s="12">
        <v>49.132280306412405</v>
      </c>
      <c r="J31" s="12">
        <v>47.19182559758974</v>
      </c>
      <c r="K31" s="12">
        <v>51.06217579963535</v>
      </c>
    </row>
    <row r="32" spans="1:11" s="41" customFormat="1" ht="15.75" customHeight="1">
      <c r="A32" s="240" t="s">
        <v>54</v>
      </c>
      <c r="B32" s="241" t="s">
        <v>108</v>
      </c>
      <c r="C32" s="13">
        <v>142166</v>
      </c>
      <c r="D32" s="13">
        <v>70634</v>
      </c>
      <c r="E32" s="13">
        <v>71532</v>
      </c>
      <c r="F32" s="13">
        <v>59237</v>
      </c>
      <c r="G32" s="13">
        <v>28371</v>
      </c>
      <c r="H32" s="13">
        <v>30866</v>
      </c>
      <c r="I32" s="12">
        <v>41.67</v>
      </c>
      <c r="J32" s="12">
        <v>40.17</v>
      </c>
      <c r="K32" s="12">
        <v>43.15</v>
      </c>
    </row>
    <row r="33" spans="1:11" s="41" customFormat="1" ht="15.75" customHeight="1">
      <c r="A33" s="244" t="s">
        <v>58</v>
      </c>
      <c r="B33" s="241" t="s">
        <v>138</v>
      </c>
      <c r="C33" s="13">
        <v>143808</v>
      </c>
      <c r="D33" s="13">
        <v>71407</v>
      </c>
      <c r="E33" s="13">
        <v>72401</v>
      </c>
      <c r="F33" s="13">
        <v>41955</v>
      </c>
      <c r="G33" s="13">
        <v>21086</v>
      </c>
      <c r="H33" s="13">
        <v>20869</v>
      </c>
      <c r="I33" s="12">
        <v>29.17</v>
      </c>
      <c r="J33" s="12">
        <v>29.53</v>
      </c>
      <c r="K33" s="12">
        <v>28.82</v>
      </c>
    </row>
    <row r="34" spans="1:11" s="41" customFormat="1" ht="3.75" customHeight="1">
      <c r="A34" s="240"/>
      <c r="B34" s="242"/>
      <c r="C34" s="13"/>
      <c r="D34" s="13"/>
      <c r="E34" s="13"/>
      <c r="F34" s="13"/>
      <c r="G34" s="13"/>
      <c r="H34" s="13"/>
      <c r="I34" s="12"/>
      <c r="J34" s="12"/>
      <c r="K34" s="12"/>
    </row>
    <row r="35" spans="1:11" s="41" customFormat="1" ht="3.75" customHeight="1">
      <c r="A35" s="245"/>
      <c r="B35" s="246"/>
      <c r="C35" s="13"/>
      <c r="D35" s="13"/>
      <c r="E35" s="13"/>
      <c r="F35" s="13"/>
      <c r="G35" s="13"/>
      <c r="H35" s="13"/>
      <c r="I35" s="12"/>
      <c r="J35" s="12"/>
      <c r="K35" s="12"/>
    </row>
    <row r="36" spans="1:11" ht="13.5" customHeight="1">
      <c r="A36" s="132" t="s">
        <v>47</v>
      </c>
      <c r="B36" s="2"/>
      <c r="C36" s="2"/>
      <c r="D36" s="2"/>
      <c r="E36" s="2"/>
      <c r="F36" s="247"/>
      <c r="G36" s="2"/>
      <c r="H36" s="247"/>
      <c r="I36" s="247"/>
      <c r="J36" s="2"/>
      <c r="K36" s="2"/>
    </row>
    <row r="37" ht="13.5">
      <c r="A37" s="248"/>
    </row>
    <row r="44" ht="13.5" customHeight="1"/>
  </sheetData>
  <sheetProtection/>
  <mergeCells count="5">
    <mergeCell ref="I4:K4"/>
    <mergeCell ref="A4:A5"/>
    <mergeCell ref="B4:B5"/>
    <mergeCell ref="C4:E4"/>
    <mergeCell ref="F4:H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53" customWidth="1"/>
    <col min="2" max="2" width="17.625" style="53" customWidth="1"/>
    <col min="3" max="5" width="6.75390625" style="53" customWidth="1"/>
    <col min="6" max="6" width="3.75390625" style="53" customWidth="1"/>
    <col min="7" max="7" width="17.625" style="53" customWidth="1"/>
    <col min="8" max="10" width="6.75390625" style="53" customWidth="1"/>
    <col min="11" max="16384" width="9.00390625" style="37" customWidth="1"/>
  </cols>
  <sheetData>
    <row r="1" spans="1:17" s="55" customFormat="1" ht="12.75" customHeight="1">
      <c r="A1" s="32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" customHeight="1">
      <c r="A2" s="35" t="s">
        <v>70</v>
      </c>
      <c r="B2" s="36"/>
      <c r="C2" s="36"/>
      <c r="D2" s="36"/>
      <c r="E2" s="36"/>
      <c r="F2" s="36"/>
      <c r="G2" s="36"/>
      <c r="H2" s="36"/>
      <c r="I2" s="36"/>
      <c r="J2" s="36"/>
      <c r="K2" s="53"/>
      <c r="L2" s="53"/>
      <c r="M2" s="53"/>
      <c r="N2" s="53"/>
      <c r="O2" s="53"/>
      <c r="P2" s="53"/>
      <c r="Q2" s="53"/>
    </row>
    <row r="3" spans="1:17" s="41" customFormat="1" ht="12.75" customHeight="1">
      <c r="A3" s="56"/>
      <c r="B3" s="56"/>
      <c r="C3" s="56"/>
      <c r="D3" s="56"/>
      <c r="E3" s="56"/>
      <c r="F3" s="56"/>
      <c r="G3" s="56"/>
      <c r="H3" s="56"/>
      <c r="J3" s="17" t="s">
        <v>134</v>
      </c>
      <c r="K3" s="57"/>
      <c r="L3" s="57"/>
      <c r="M3" s="57"/>
      <c r="N3" s="57"/>
      <c r="O3" s="57"/>
      <c r="P3" s="57"/>
      <c r="Q3" s="57"/>
    </row>
    <row r="4" spans="1:17" s="41" customFormat="1" ht="37.5" customHeight="1">
      <c r="A4" s="58" t="s">
        <v>18</v>
      </c>
      <c r="B4" s="119" t="s">
        <v>109</v>
      </c>
      <c r="C4" s="119" t="s">
        <v>99</v>
      </c>
      <c r="D4" s="59" t="s">
        <v>0</v>
      </c>
      <c r="E4" s="258" t="s">
        <v>1</v>
      </c>
      <c r="F4" s="255" t="s">
        <v>18</v>
      </c>
      <c r="G4" s="120" t="s">
        <v>109</v>
      </c>
      <c r="H4" s="119" t="s">
        <v>99</v>
      </c>
      <c r="I4" s="59" t="s">
        <v>0</v>
      </c>
      <c r="J4" s="60" t="s">
        <v>1</v>
      </c>
      <c r="K4" s="57"/>
      <c r="L4" s="57"/>
      <c r="M4" s="57"/>
      <c r="N4" s="57"/>
      <c r="O4" s="57"/>
      <c r="P4" s="57"/>
      <c r="Q4" s="57"/>
    </row>
    <row r="5" spans="1:17" s="41" customFormat="1" ht="5.25" customHeight="1">
      <c r="A5" s="61"/>
      <c r="B5" s="62"/>
      <c r="C5" s="61"/>
      <c r="D5" s="61"/>
      <c r="E5" s="259"/>
      <c r="F5" s="256"/>
      <c r="G5" s="61"/>
      <c r="H5" s="61"/>
      <c r="I5" s="61"/>
      <c r="J5" s="61"/>
      <c r="K5" s="57"/>
      <c r="L5" s="57"/>
      <c r="M5" s="57"/>
      <c r="N5" s="57"/>
      <c r="O5" s="57"/>
      <c r="P5" s="57"/>
      <c r="Q5" s="57"/>
    </row>
    <row r="6" spans="1:17" s="64" customFormat="1" ht="13.5">
      <c r="A6" s="61"/>
      <c r="B6" s="15" t="s">
        <v>86</v>
      </c>
      <c r="C6" s="23">
        <f>SUM(D6:E6)</f>
        <v>152642</v>
      </c>
      <c r="D6" s="23">
        <f>SUM(D8:D20,I8:I20)</f>
        <v>75826</v>
      </c>
      <c r="E6" s="260">
        <f>SUM(E8:E20,J8:J20)</f>
        <v>76816</v>
      </c>
      <c r="F6" s="257"/>
      <c r="G6" s="61"/>
      <c r="H6" s="18"/>
      <c r="I6" s="18"/>
      <c r="J6" s="18"/>
      <c r="K6" s="63"/>
      <c r="L6" s="63"/>
      <c r="M6" s="63"/>
      <c r="N6" s="63"/>
      <c r="O6" s="63"/>
      <c r="P6" s="63"/>
      <c r="Q6" s="63"/>
    </row>
    <row r="7" spans="1:17" s="41" customFormat="1" ht="5.25" customHeight="1">
      <c r="A7" s="61"/>
      <c r="B7" s="15"/>
      <c r="C7" s="8"/>
      <c r="D7" s="8"/>
      <c r="E7" s="261"/>
      <c r="F7" s="257"/>
      <c r="G7" s="61"/>
      <c r="H7" s="18"/>
      <c r="I7" s="18"/>
      <c r="J7" s="18"/>
      <c r="K7" s="57"/>
      <c r="L7" s="57"/>
      <c r="M7" s="57"/>
      <c r="N7" s="57"/>
      <c r="O7" s="57"/>
      <c r="P7" s="57"/>
      <c r="Q7" s="57"/>
    </row>
    <row r="8" spans="1:17" s="41" customFormat="1" ht="25.5" customHeight="1">
      <c r="A8" s="10">
        <v>1</v>
      </c>
      <c r="B8" s="65" t="s">
        <v>20</v>
      </c>
      <c r="C8" s="254">
        <f>SUM(D8:E8)</f>
        <v>9013</v>
      </c>
      <c r="D8" s="254">
        <v>4425</v>
      </c>
      <c r="E8" s="262">
        <v>4588</v>
      </c>
      <c r="F8" s="250">
        <v>14</v>
      </c>
      <c r="G8" s="14" t="s">
        <v>28</v>
      </c>
      <c r="H8" s="254">
        <f>SUM(I8:J8)</f>
        <v>5769</v>
      </c>
      <c r="I8" s="254">
        <v>2702</v>
      </c>
      <c r="J8" s="254">
        <v>3067</v>
      </c>
      <c r="K8" s="11"/>
      <c r="L8" s="66"/>
      <c r="M8" s="66"/>
      <c r="N8" s="66"/>
      <c r="O8" s="57"/>
      <c r="P8" s="57"/>
      <c r="Q8" s="57"/>
    </row>
    <row r="9" spans="1:17" s="41" customFormat="1" ht="25.5" customHeight="1">
      <c r="A9" s="10">
        <v>2</v>
      </c>
      <c r="B9" s="65" t="s">
        <v>114</v>
      </c>
      <c r="C9" s="254">
        <f>SUM(D9:E9)</f>
        <v>6874</v>
      </c>
      <c r="D9" s="254">
        <v>3376</v>
      </c>
      <c r="E9" s="262">
        <v>3498</v>
      </c>
      <c r="F9" s="250">
        <v>15</v>
      </c>
      <c r="G9" s="14" t="s">
        <v>38</v>
      </c>
      <c r="H9" s="254">
        <f>SUM(I9:J9)</f>
        <v>7469</v>
      </c>
      <c r="I9" s="254">
        <v>3636</v>
      </c>
      <c r="J9" s="254">
        <v>3833</v>
      </c>
      <c r="K9" s="57"/>
      <c r="L9" s="66"/>
      <c r="M9" s="66"/>
      <c r="N9" s="66"/>
      <c r="O9" s="57"/>
      <c r="P9" s="57"/>
      <c r="Q9" s="57"/>
    </row>
    <row r="10" spans="1:17" s="41" customFormat="1" ht="25.5" customHeight="1">
      <c r="A10" s="10">
        <v>3</v>
      </c>
      <c r="B10" s="65" t="s">
        <v>21</v>
      </c>
      <c r="C10" s="254">
        <f>SUM(D10:E10)</f>
        <v>4114</v>
      </c>
      <c r="D10" s="254">
        <v>2072</v>
      </c>
      <c r="E10" s="262">
        <v>2042</v>
      </c>
      <c r="F10" s="250">
        <v>16</v>
      </c>
      <c r="G10" s="14" t="s">
        <v>29</v>
      </c>
      <c r="H10" s="254">
        <f aca="true" t="shared" si="0" ref="H10:H20">SUM(I10:J10)</f>
        <v>3075</v>
      </c>
      <c r="I10" s="254">
        <v>1575</v>
      </c>
      <c r="J10" s="254">
        <v>1500</v>
      </c>
      <c r="K10" s="57"/>
      <c r="L10" s="57"/>
      <c r="M10" s="57"/>
      <c r="N10" s="66"/>
      <c r="O10" s="57"/>
      <c r="P10" s="57"/>
      <c r="Q10" s="57"/>
    </row>
    <row r="11" spans="1:17" s="41" customFormat="1" ht="25.5" customHeight="1">
      <c r="A11" s="10">
        <v>4</v>
      </c>
      <c r="B11" s="65" t="s">
        <v>22</v>
      </c>
      <c r="C11" s="254">
        <f aca="true" t="shared" si="1" ref="C11:C20">SUM(D11:E11)</f>
        <v>7612</v>
      </c>
      <c r="D11" s="254">
        <v>3931</v>
      </c>
      <c r="E11" s="262">
        <v>3681</v>
      </c>
      <c r="F11" s="250">
        <v>17</v>
      </c>
      <c r="G11" s="14" t="s">
        <v>30</v>
      </c>
      <c r="H11" s="254">
        <f t="shared" si="0"/>
        <v>4463</v>
      </c>
      <c r="I11" s="254">
        <v>2161</v>
      </c>
      <c r="J11" s="254">
        <v>2302</v>
      </c>
      <c r="K11" s="57"/>
      <c r="L11" s="57"/>
      <c r="M11" s="57"/>
      <c r="N11" s="57"/>
      <c r="O11" s="57"/>
      <c r="P11" s="57"/>
      <c r="Q11" s="57"/>
    </row>
    <row r="12" spans="1:17" s="41" customFormat="1" ht="25.5" customHeight="1">
      <c r="A12" s="10">
        <v>5</v>
      </c>
      <c r="B12" s="65" t="s">
        <v>130</v>
      </c>
      <c r="C12" s="254">
        <f t="shared" si="1"/>
        <v>8141</v>
      </c>
      <c r="D12" s="254">
        <v>3985</v>
      </c>
      <c r="E12" s="262">
        <v>4156</v>
      </c>
      <c r="F12" s="250">
        <v>18</v>
      </c>
      <c r="G12" s="14" t="s">
        <v>31</v>
      </c>
      <c r="H12" s="254">
        <f t="shared" si="0"/>
        <v>6797</v>
      </c>
      <c r="I12" s="254">
        <v>3380</v>
      </c>
      <c r="J12" s="254">
        <v>3417</v>
      </c>
      <c r="K12" s="57"/>
      <c r="L12" s="57"/>
      <c r="M12" s="57"/>
      <c r="N12" s="57"/>
      <c r="O12" s="57"/>
      <c r="P12" s="57"/>
      <c r="Q12" s="57"/>
    </row>
    <row r="13" spans="1:17" s="41" customFormat="1" ht="25.5" customHeight="1">
      <c r="A13" s="10">
        <v>6</v>
      </c>
      <c r="B13" s="65" t="s">
        <v>23</v>
      </c>
      <c r="C13" s="254">
        <f t="shared" si="1"/>
        <v>5871</v>
      </c>
      <c r="D13" s="254">
        <v>2992</v>
      </c>
      <c r="E13" s="262">
        <v>2879</v>
      </c>
      <c r="F13" s="250">
        <v>19</v>
      </c>
      <c r="G13" s="14" t="s">
        <v>32</v>
      </c>
      <c r="H13" s="254">
        <f t="shared" si="0"/>
        <v>7937</v>
      </c>
      <c r="I13" s="254">
        <v>3903</v>
      </c>
      <c r="J13" s="254">
        <v>4034</v>
      </c>
      <c r="K13" s="57"/>
      <c r="L13" s="57"/>
      <c r="M13" s="57"/>
      <c r="N13" s="57"/>
      <c r="O13" s="57"/>
      <c r="P13" s="57"/>
      <c r="Q13" s="57"/>
    </row>
    <row r="14" spans="1:17" s="41" customFormat="1" ht="25.5" customHeight="1">
      <c r="A14" s="10">
        <v>7</v>
      </c>
      <c r="B14" s="67" t="s">
        <v>39</v>
      </c>
      <c r="C14" s="254">
        <f t="shared" si="1"/>
        <v>6068</v>
      </c>
      <c r="D14" s="254">
        <v>3072</v>
      </c>
      <c r="E14" s="262">
        <v>2996</v>
      </c>
      <c r="F14" s="250">
        <v>20</v>
      </c>
      <c r="G14" s="14" t="s">
        <v>137</v>
      </c>
      <c r="H14" s="254">
        <f t="shared" si="0"/>
        <v>3648</v>
      </c>
      <c r="I14" s="254">
        <v>1860</v>
      </c>
      <c r="J14" s="254">
        <v>1788</v>
      </c>
      <c r="K14" s="57"/>
      <c r="L14" s="57"/>
      <c r="M14" s="57"/>
      <c r="N14" s="57"/>
      <c r="O14" s="57"/>
      <c r="P14" s="57"/>
      <c r="Q14" s="57"/>
    </row>
    <row r="15" spans="1:17" s="41" customFormat="1" ht="25.5" customHeight="1">
      <c r="A15" s="10">
        <v>8</v>
      </c>
      <c r="B15" s="65" t="s">
        <v>24</v>
      </c>
      <c r="C15" s="254">
        <f t="shared" si="1"/>
        <v>6684</v>
      </c>
      <c r="D15" s="254">
        <v>3564</v>
      </c>
      <c r="E15" s="262">
        <v>3120</v>
      </c>
      <c r="F15" s="250">
        <v>21</v>
      </c>
      <c r="G15" s="14" t="s">
        <v>33</v>
      </c>
      <c r="H15" s="254">
        <f>SUM(I15:J15)</f>
        <v>8772</v>
      </c>
      <c r="I15" s="254">
        <v>4229</v>
      </c>
      <c r="J15" s="254">
        <v>4543</v>
      </c>
      <c r="K15" s="57"/>
      <c r="L15" s="57"/>
      <c r="M15" s="57"/>
      <c r="N15" s="57"/>
      <c r="O15" s="57"/>
      <c r="P15" s="57"/>
      <c r="Q15" s="57"/>
    </row>
    <row r="16" spans="1:17" s="41" customFormat="1" ht="25.5" customHeight="1">
      <c r="A16" s="10">
        <v>9</v>
      </c>
      <c r="B16" s="65" t="s">
        <v>135</v>
      </c>
      <c r="C16" s="254">
        <f t="shared" si="1"/>
        <v>5616</v>
      </c>
      <c r="D16" s="254">
        <v>2787</v>
      </c>
      <c r="E16" s="262">
        <v>2829</v>
      </c>
      <c r="F16" s="250">
        <v>22</v>
      </c>
      <c r="G16" s="14" t="s">
        <v>34</v>
      </c>
      <c r="H16" s="254">
        <f t="shared" si="0"/>
        <v>8289</v>
      </c>
      <c r="I16" s="254">
        <v>4146</v>
      </c>
      <c r="J16" s="254">
        <v>4143</v>
      </c>
      <c r="K16" s="57"/>
      <c r="L16" s="57"/>
      <c r="M16" s="57"/>
      <c r="N16" s="57"/>
      <c r="O16" s="57"/>
      <c r="P16" s="57"/>
      <c r="Q16" s="57"/>
    </row>
    <row r="17" spans="1:17" s="41" customFormat="1" ht="25.5" customHeight="1">
      <c r="A17" s="10">
        <v>10</v>
      </c>
      <c r="B17" s="65" t="s">
        <v>136</v>
      </c>
      <c r="C17" s="254">
        <f t="shared" si="1"/>
        <v>6635</v>
      </c>
      <c r="D17" s="254">
        <v>3190</v>
      </c>
      <c r="E17" s="262">
        <v>3445</v>
      </c>
      <c r="F17" s="250">
        <v>23</v>
      </c>
      <c r="G17" s="14" t="s">
        <v>35</v>
      </c>
      <c r="H17" s="254">
        <f t="shared" si="0"/>
        <v>4449</v>
      </c>
      <c r="I17" s="254">
        <v>2254</v>
      </c>
      <c r="J17" s="254">
        <v>2195</v>
      </c>
      <c r="K17" s="57"/>
      <c r="L17" s="57"/>
      <c r="M17" s="57"/>
      <c r="N17" s="57"/>
      <c r="O17" s="57"/>
      <c r="P17" s="57"/>
      <c r="Q17" s="57"/>
    </row>
    <row r="18" spans="1:17" s="41" customFormat="1" ht="25.5" customHeight="1">
      <c r="A18" s="10">
        <v>11</v>
      </c>
      <c r="B18" s="65" t="s">
        <v>25</v>
      </c>
      <c r="C18" s="254">
        <f t="shared" si="1"/>
        <v>3142</v>
      </c>
      <c r="D18" s="254">
        <v>1505</v>
      </c>
      <c r="E18" s="262">
        <v>1637</v>
      </c>
      <c r="F18" s="250">
        <v>24</v>
      </c>
      <c r="G18" s="14" t="s">
        <v>36</v>
      </c>
      <c r="H18" s="254">
        <f t="shared" si="0"/>
        <v>3705</v>
      </c>
      <c r="I18" s="254">
        <v>1882</v>
      </c>
      <c r="J18" s="254">
        <v>1823</v>
      </c>
      <c r="K18" s="57"/>
      <c r="L18" s="57"/>
      <c r="M18" s="57"/>
      <c r="N18" s="57"/>
      <c r="O18" s="57"/>
      <c r="P18" s="57"/>
      <c r="Q18" s="57"/>
    </row>
    <row r="19" spans="1:17" s="41" customFormat="1" ht="25.5" customHeight="1">
      <c r="A19" s="10">
        <v>12</v>
      </c>
      <c r="B19" s="65" t="s">
        <v>26</v>
      </c>
      <c r="C19" s="254">
        <f t="shared" si="1"/>
        <v>5582</v>
      </c>
      <c r="D19" s="254">
        <v>2592</v>
      </c>
      <c r="E19" s="262">
        <v>2990</v>
      </c>
      <c r="F19" s="250">
        <v>25</v>
      </c>
      <c r="G19" s="14" t="s">
        <v>37</v>
      </c>
      <c r="H19" s="254">
        <f t="shared" si="0"/>
        <v>5637</v>
      </c>
      <c r="I19" s="254">
        <v>2802</v>
      </c>
      <c r="J19" s="254">
        <v>2835</v>
      </c>
      <c r="K19" s="57"/>
      <c r="L19" s="57"/>
      <c r="M19" s="57"/>
      <c r="N19" s="57"/>
      <c r="O19" s="57"/>
      <c r="P19" s="57"/>
      <c r="Q19" s="57"/>
    </row>
    <row r="20" spans="1:17" s="41" customFormat="1" ht="25.5" customHeight="1">
      <c r="A20" s="10">
        <v>13</v>
      </c>
      <c r="B20" s="65" t="s">
        <v>27</v>
      </c>
      <c r="C20" s="254">
        <f t="shared" si="1"/>
        <v>4110</v>
      </c>
      <c r="D20" s="254">
        <v>2050</v>
      </c>
      <c r="E20" s="262">
        <v>2060</v>
      </c>
      <c r="F20" s="250">
        <v>26</v>
      </c>
      <c r="G20" s="68" t="s">
        <v>94</v>
      </c>
      <c r="H20" s="254">
        <f t="shared" si="0"/>
        <v>3170</v>
      </c>
      <c r="I20" s="254">
        <v>1755</v>
      </c>
      <c r="J20" s="254">
        <v>1415</v>
      </c>
      <c r="K20" s="57"/>
      <c r="L20" s="57"/>
      <c r="M20" s="57"/>
      <c r="N20" s="57"/>
      <c r="O20" s="57"/>
      <c r="P20" s="57"/>
      <c r="Q20" s="57"/>
    </row>
    <row r="21" spans="1:17" s="41" customFormat="1" ht="5.25" customHeight="1">
      <c r="A21" s="19"/>
      <c r="B21" s="69"/>
      <c r="C21" s="19"/>
      <c r="D21" s="19"/>
      <c r="E21" s="19"/>
      <c r="F21" s="70"/>
      <c r="G21" s="71"/>
      <c r="H21" s="19"/>
      <c r="I21" s="19"/>
      <c r="J21" s="19"/>
      <c r="K21" s="57"/>
      <c r="L21" s="57"/>
      <c r="M21" s="57"/>
      <c r="N21" s="57"/>
      <c r="O21" s="57"/>
      <c r="P21" s="57"/>
      <c r="Q21" s="57"/>
    </row>
    <row r="22" spans="1:10" s="51" customFormat="1" ht="13.5" customHeight="1">
      <c r="A22" s="132" t="s">
        <v>47</v>
      </c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7" ht="13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53"/>
      <c r="L23" s="53"/>
      <c r="M23" s="53"/>
      <c r="N23" s="53"/>
      <c r="O23" s="53"/>
      <c r="P23" s="53"/>
      <c r="Q23" s="53"/>
    </row>
    <row r="24" ht="13.5">
      <c r="E24" s="38"/>
    </row>
    <row r="25" ht="13.5">
      <c r="E25" s="38"/>
    </row>
    <row r="26" ht="13.5">
      <c r="E26" s="38"/>
    </row>
    <row r="27" ht="13.5">
      <c r="E27" s="38"/>
    </row>
    <row r="28" ht="13.5">
      <c r="E28" s="38"/>
    </row>
    <row r="29" ht="13.5">
      <c r="E29" s="38"/>
    </row>
    <row r="30" ht="13.5">
      <c r="E30" s="38"/>
    </row>
    <row r="31" ht="13.5">
      <c r="E31" s="38"/>
    </row>
    <row r="32" ht="13.5">
      <c r="E32" s="38"/>
    </row>
    <row r="33" ht="13.5">
      <c r="E33" s="38"/>
    </row>
  </sheetData>
  <sheetProtection/>
  <printOptions/>
  <pageMargins left="0.6692913385826772" right="0.6692913385826772" top="0.984251968503937" bottom="0.82677165354330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50390625" style="53" customWidth="1"/>
    <col min="2" max="2" width="10.625" style="37" customWidth="1"/>
    <col min="3" max="11" width="4.625" style="37" customWidth="1"/>
    <col min="12" max="16384" width="9.00390625" style="37" customWidth="1"/>
  </cols>
  <sheetData>
    <row r="1" ht="12.75" customHeight="1">
      <c r="A1" s="32" t="s">
        <v>69</v>
      </c>
    </row>
    <row r="2" spans="1:11" ht="18" customHeight="1">
      <c r="A2" s="35" t="s">
        <v>71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57" customFormat="1" ht="99.75" customHeight="1">
      <c r="A4" s="229" t="s">
        <v>85</v>
      </c>
      <c r="B4" s="230" t="s">
        <v>2</v>
      </c>
      <c r="C4" s="231" t="s">
        <v>19</v>
      </c>
      <c r="D4" s="231" t="s">
        <v>6</v>
      </c>
      <c r="E4" s="231" t="s">
        <v>78</v>
      </c>
      <c r="F4" s="231" t="s">
        <v>140</v>
      </c>
      <c r="G4" s="231" t="s">
        <v>77</v>
      </c>
      <c r="H4" s="231" t="s">
        <v>9</v>
      </c>
      <c r="I4" s="231" t="s">
        <v>79</v>
      </c>
      <c r="J4" s="231" t="s">
        <v>80</v>
      </c>
      <c r="K4" s="232" t="s">
        <v>81</v>
      </c>
    </row>
    <row r="5" spans="1:11" s="41" customFormat="1" ht="3.75" customHeight="1">
      <c r="A5" s="61"/>
      <c r="B5" s="62"/>
      <c r="C5" s="63"/>
      <c r="D5" s="233"/>
      <c r="E5" s="233"/>
      <c r="F5" s="233"/>
      <c r="G5" s="233"/>
      <c r="H5" s="63"/>
      <c r="I5" s="233"/>
      <c r="J5" s="233"/>
      <c r="K5" s="233"/>
    </row>
    <row r="6" spans="1:11" s="41" customFormat="1" ht="15.75" customHeight="1">
      <c r="A6" s="14" t="s">
        <v>52</v>
      </c>
      <c r="B6" s="249" t="s">
        <v>126</v>
      </c>
      <c r="C6" s="234">
        <f>SUM(D6:K6)</f>
        <v>2</v>
      </c>
      <c r="D6" s="31">
        <v>1</v>
      </c>
      <c r="E6" s="31">
        <v>1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</row>
    <row r="7" spans="1:11" s="41" customFormat="1" ht="15.75" customHeight="1">
      <c r="A7" s="14" t="s">
        <v>52</v>
      </c>
      <c r="B7" s="249" t="s">
        <v>125</v>
      </c>
      <c r="C7" s="234">
        <f>SUM(D7:K7)</f>
        <v>2</v>
      </c>
      <c r="D7" s="31">
        <v>1</v>
      </c>
      <c r="E7" s="31">
        <v>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</row>
    <row r="8" spans="1:11" s="41" customFormat="1" ht="15.75" customHeight="1">
      <c r="A8" s="14" t="s">
        <v>52</v>
      </c>
      <c r="B8" s="249" t="s">
        <v>139</v>
      </c>
      <c r="C8" s="234">
        <f>SUM(D8:K8)</f>
        <v>2</v>
      </c>
      <c r="D8" s="31">
        <v>1</v>
      </c>
      <c r="E8" s="31">
        <v>0</v>
      </c>
      <c r="F8" s="31">
        <v>1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</row>
    <row r="9" spans="1:11" s="41" customFormat="1" ht="3.75" customHeight="1">
      <c r="A9" s="14"/>
      <c r="B9" s="249"/>
      <c r="C9" s="31"/>
      <c r="D9" s="31"/>
      <c r="E9" s="31"/>
      <c r="F9" s="31"/>
      <c r="G9" s="31"/>
      <c r="H9" s="31"/>
      <c r="I9" s="31"/>
      <c r="J9" s="31"/>
      <c r="K9" s="31"/>
    </row>
    <row r="10" spans="1:11" s="41" customFormat="1" ht="15.75" customHeight="1">
      <c r="A10" s="235" t="s">
        <v>50</v>
      </c>
      <c r="B10" s="249" t="s">
        <v>120</v>
      </c>
      <c r="C10" s="234">
        <f>SUM(D10:K10)</f>
        <v>1</v>
      </c>
      <c r="D10" s="234">
        <v>0</v>
      </c>
      <c r="E10" s="234">
        <v>0</v>
      </c>
      <c r="F10" s="31">
        <v>0</v>
      </c>
      <c r="G10" s="234">
        <v>0</v>
      </c>
      <c r="H10" s="234">
        <v>0</v>
      </c>
      <c r="I10" s="234">
        <v>0</v>
      </c>
      <c r="J10" s="234">
        <v>0</v>
      </c>
      <c r="K10" s="234">
        <v>1</v>
      </c>
    </row>
    <row r="11" spans="1:11" ht="15.75" customHeight="1">
      <c r="A11" s="14" t="s">
        <v>67</v>
      </c>
      <c r="B11" s="249" t="s">
        <v>121</v>
      </c>
      <c r="C11" s="234">
        <f>SUM(D11:K11)</f>
        <v>1</v>
      </c>
      <c r="D11" s="234">
        <v>0</v>
      </c>
      <c r="E11" s="234">
        <v>0</v>
      </c>
      <c r="F11" s="31">
        <v>0</v>
      </c>
      <c r="G11" s="234">
        <v>0</v>
      </c>
      <c r="H11" s="234">
        <v>0</v>
      </c>
      <c r="I11" s="234">
        <v>0</v>
      </c>
      <c r="J11" s="234">
        <v>0</v>
      </c>
      <c r="K11" s="234">
        <v>1</v>
      </c>
    </row>
    <row r="12" spans="1:11" ht="15.75" customHeight="1">
      <c r="A12" s="14" t="s">
        <v>67</v>
      </c>
      <c r="B12" s="249" t="s">
        <v>122</v>
      </c>
      <c r="C12" s="234">
        <f>SUM(D12:K12)</f>
        <v>1</v>
      </c>
      <c r="D12" s="234">
        <v>0</v>
      </c>
      <c r="E12" s="234">
        <v>0</v>
      </c>
      <c r="F12" s="31">
        <v>0</v>
      </c>
      <c r="G12" s="234">
        <v>0</v>
      </c>
      <c r="H12" s="234">
        <v>0</v>
      </c>
      <c r="I12" s="234">
        <v>0</v>
      </c>
      <c r="J12" s="234">
        <v>0</v>
      </c>
      <c r="K12" s="234">
        <v>1</v>
      </c>
    </row>
    <row r="13" spans="1:11" ht="3.75" customHeight="1">
      <c r="A13" s="14"/>
      <c r="B13" s="249"/>
      <c r="C13" s="234"/>
      <c r="D13" s="234"/>
      <c r="E13" s="234"/>
      <c r="F13" s="31"/>
      <c r="G13" s="234"/>
      <c r="H13" s="234"/>
      <c r="I13" s="234"/>
      <c r="J13" s="234"/>
      <c r="K13" s="234"/>
    </row>
    <row r="14" spans="1:11" s="41" customFormat="1" ht="15.75" customHeight="1">
      <c r="A14" s="14" t="s">
        <v>54</v>
      </c>
      <c r="B14" s="249" t="s">
        <v>123</v>
      </c>
      <c r="C14" s="234">
        <f>SUM(D14:K14)</f>
        <v>28</v>
      </c>
      <c r="D14" s="234">
        <v>5</v>
      </c>
      <c r="E14" s="234">
        <v>6</v>
      </c>
      <c r="F14" s="31">
        <v>0</v>
      </c>
      <c r="G14" s="234">
        <v>7</v>
      </c>
      <c r="H14" s="234">
        <v>4</v>
      </c>
      <c r="I14" s="234">
        <v>1</v>
      </c>
      <c r="J14" s="234">
        <v>1</v>
      </c>
      <c r="K14" s="234">
        <v>4</v>
      </c>
    </row>
    <row r="15" spans="1:11" s="41" customFormat="1" ht="15.75" customHeight="1">
      <c r="A15" s="14" t="s">
        <v>54</v>
      </c>
      <c r="B15" s="249" t="s">
        <v>124</v>
      </c>
      <c r="C15" s="234">
        <f>SUM(D15:K15)</f>
        <v>28</v>
      </c>
      <c r="D15" s="234">
        <v>7</v>
      </c>
      <c r="E15" s="234">
        <v>4</v>
      </c>
      <c r="F15" s="31">
        <v>0</v>
      </c>
      <c r="G15" s="234">
        <v>7</v>
      </c>
      <c r="H15" s="234">
        <v>5</v>
      </c>
      <c r="I15" s="234">
        <v>2</v>
      </c>
      <c r="J15" s="234">
        <v>0</v>
      </c>
      <c r="K15" s="234">
        <v>3</v>
      </c>
    </row>
    <row r="16" spans="1:11" s="41" customFormat="1" ht="15.75" customHeight="1">
      <c r="A16" s="235" t="s">
        <v>58</v>
      </c>
      <c r="B16" s="249" t="s">
        <v>122</v>
      </c>
      <c r="C16" s="234">
        <f>SUM(D16:K16)</f>
        <v>1</v>
      </c>
      <c r="D16" s="234">
        <v>0</v>
      </c>
      <c r="E16" s="234">
        <v>0</v>
      </c>
      <c r="F16" s="31">
        <v>0</v>
      </c>
      <c r="G16" s="234">
        <v>0</v>
      </c>
      <c r="H16" s="234">
        <v>0</v>
      </c>
      <c r="I16" s="234">
        <v>0</v>
      </c>
      <c r="J16" s="234">
        <v>0</v>
      </c>
      <c r="K16" s="234">
        <v>1</v>
      </c>
    </row>
    <row r="17" spans="1:11" s="41" customFormat="1" ht="3.75" customHeight="1">
      <c r="A17" s="236"/>
      <c r="B17" s="10"/>
      <c r="C17" s="234"/>
      <c r="D17" s="234"/>
      <c r="E17" s="234"/>
      <c r="F17" s="234"/>
      <c r="G17" s="234"/>
      <c r="H17" s="234"/>
      <c r="I17" s="234"/>
      <c r="J17" s="234"/>
      <c r="K17" s="234"/>
    </row>
    <row r="18" spans="1:11" s="51" customFormat="1" ht="13.5" customHeight="1">
      <c r="A18" s="132" t="s">
        <v>63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13.5">
      <c r="A19" s="32"/>
      <c r="C19" s="53"/>
      <c r="D19" s="53"/>
      <c r="E19" s="53"/>
      <c r="F19" s="53"/>
      <c r="G19" s="53"/>
      <c r="H19" s="53"/>
      <c r="I19" s="53"/>
      <c r="J19" s="53"/>
      <c r="K19" s="53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"/>
    </sheetView>
  </sheetViews>
  <sheetFormatPr defaultColWidth="9.00390625" defaultRowHeight="13.5"/>
  <cols>
    <col min="1" max="1" width="6.625" style="41" customWidth="1"/>
    <col min="2" max="2" width="5.875" style="41" customWidth="1"/>
    <col min="3" max="3" width="5.625" style="41" customWidth="1"/>
    <col min="4" max="4" width="5.875" style="41" customWidth="1"/>
    <col min="5" max="5" width="5.625" style="41" customWidth="1"/>
    <col min="6" max="6" width="5.875" style="41" customWidth="1"/>
    <col min="7" max="9" width="5.625" style="41" customWidth="1"/>
    <col min="10" max="10" width="5.875" style="41" customWidth="1"/>
    <col min="11" max="13" width="5.625" style="41" customWidth="1"/>
    <col min="14" max="14" width="7.75390625" style="41" customWidth="1"/>
    <col min="15" max="16384" width="9.00390625" style="41" customWidth="1"/>
  </cols>
  <sheetData>
    <row r="1" spans="1:14" s="55" customFormat="1" ht="12.75" customHeight="1">
      <c r="A1" s="32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25"/>
    </row>
    <row r="2" spans="1:14" s="37" customFormat="1" ht="18" customHeight="1">
      <c r="A2" s="72" t="s">
        <v>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51"/>
    </row>
    <row r="3" spans="1:14" s="37" customFormat="1" ht="12.75" customHeight="1">
      <c r="A3" s="74" t="s">
        <v>41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24"/>
    </row>
    <row r="4" spans="1:13" s="48" customFormat="1" ht="15.75" customHeight="1">
      <c r="A4" s="6" t="s">
        <v>15</v>
      </c>
      <c r="B4" s="306" t="s">
        <v>5</v>
      </c>
      <c r="C4" s="305"/>
      <c r="D4" s="305" t="s">
        <v>6</v>
      </c>
      <c r="E4" s="305"/>
      <c r="F4" s="305" t="s">
        <v>10</v>
      </c>
      <c r="G4" s="305"/>
      <c r="H4" s="307" t="s">
        <v>141</v>
      </c>
      <c r="I4" s="306"/>
      <c r="J4" s="305" t="s">
        <v>9</v>
      </c>
      <c r="K4" s="305"/>
      <c r="L4" s="307" t="s">
        <v>8</v>
      </c>
      <c r="M4" s="306"/>
    </row>
    <row r="5" spans="1:14" ht="15.75" customHeight="1">
      <c r="A5" s="7" t="s">
        <v>16</v>
      </c>
      <c r="B5" s="76" t="s">
        <v>84</v>
      </c>
      <c r="C5" s="77" t="s">
        <v>4</v>
      </c>
      <c r="D5" s="76" t="s">
        <v>84</v>
      </c>
      <c r="E5" s="77" t="s">
        <v>4</v>
      </c>
      <c r="F5" s="76" t="s">
        <v>84</v>
      </c>
      <c r="G5" s="77" t="s">
        <v>4</v>
      </c>
      <c r="H5" s="76" t="s">
        <v>84</v>
      </c>
      <c r="I5" s="77" t="s">
        <v>4</v>
      </c>
      <c r="J5" s="76" t="s">
        <v>84</v>
      </c>
      <c r="K5" s="77" t="s">
        <v>4</v>
      </c>
      <c r="L5" s="76" t="s">
        <v>84</v>
      </c>
      <c r="M5" s="77" t="s">
        <v>4</v>
      </c>
      <c r="N5" s="40"/>
    </row>
    <row r="6" spans="1:13" ht="3" customHeight="1">
      <c r="A6" s="79"/>
      <c r="B6" s="80"/>
      <c r="C6" s="81"/>
      <c r="D6" s="80"/>
      <c r="E6" s="82"/>
      <c r="F6" s="80"/>
      <c r="G6" s="82"/>
      <c r="H6" s="82"/>
      <c r="I6" s="82"/>
      <c r="J6" s="80"/>
      <c r="K6" s="82"/>
      <c r="L6" s="82"/>
      <c r="M6" s="82"/>
    </row>
    <row r="7" spans="1:13" ht="15.75" customHeight="1">
      <c r="A7" s="5" t="s">
        <v>90</v>
      </c>
      <c r="B7" s="23">
        <f>SUM(D7,F7,J7,B13)</f>
        <v>85320</v>
      </c>
      <c r="C7" s="282">
        <v>100</v>
      </c>
      <c r="D7" s="21">
        <v>26399</v>
      </c>
      <c r="E7" s="20">
        <f>D7/B7*100</f>
        <v>30.94116268166901</v>
      </c>
      <c r="F7" s="21">
        <v>30472</v>
      </c>
      <c r="G7" s="20">
        <v>35.71</v>
      </c>
      <c r="H7" s="21">
        <v>0</v>
      </c>
      <c r="I7" s="85">
        <v>0</v>
      </c>
      <c r="J7" s="21">
        <v>8357</v>
      </c>
      <c r="K7" s="30">
        <v>9.79</v>
      </c>
      <c r="L7" s="21">
        <v>0</v>
      </c>
      <c r="M7" s="85">
        <v>0</v>
      </c>
    </row>
    <row r="8" spans="1:13" ht="15.75" customHeight="1">
      <c r="A8" s="5" t="s">
        <v>115</v>
      </c>
      <c r="B8" s="23">
        <f>SUM(D8,F8,J8,B14)</f>
        <v>75097</v>
      </c>
      <c r="C8" s="281">
        <v>100</v>
      </c>
      <c r="D8" s="21">
        <v>31258</v>
      </c>
      <c r="E8" s="20">
        <f>D8/B8*100</f>
        <v>41.62350027298028</v>
      </c>
      <c r="F8" s="21">
        <v>30012</v>
      </c>
      <c r="G8" s="20">
        <v>39.96</v>
      </c>
      <c r="H8" s="21">
        <v>0</v>
      </c>
      <c r="I8" s="20">
        <v>0</v>
      </c>
      <c r="J8" s="21">
        <v>13827</v>
      </c>
      <c r="K8" s="30">
        <v>18.41</v>
      </c>
      <c r="L8" s="21">
        <v>0</v>
      </c>
      <c r="M8" s="20">
        <v>0</v>
      </c>
    </row>
    <row r="9" spans="1:13" ht="15.75" customHeight="1">
      <c r="A9" s="160" t="s">
        <v>142</v>
      </c>
      <c r="B9" s="283">
        <v>76235</v>
      </c>
      <c r="C9" s="284">
        <v>100</v>
      </c>
      <c r="D9" s="285">
        <v>30098</v>
      </c>
      <c r="E9" s="286">
        <f>D9/B9*100</f>
        <v>39.480553551518334</v>
      </c>
      <c r="F9" s="285">
        <v>0</v>
      </c>
      <c r="G9" s="286">
        <v>0</v>
      </c>
      <c r="H9" s="287">
        <v>33463</v>
      </c>
      <c r="I9" s="288">
        <v>43.89</v>
      </c>
      <c r="J9" s="285">
        <v>0</v>
      </c>
      <c r="K9" s="286">
        <v>0</v>
      </c>
      <c r="L9" s="285">
        <v>10581</v>
      </c>
      <c r="M9" s="286">
        <v>13.88</v>
      </c>
    </row>
    <row r="10" spans="1:13" s="48" customFormat="1" ht="15.75" customHeight="1">
      <c r="A10" s="125" t="s">
        <v>15</v>
      </c>
      <c r="B10" s="301" t="s">
        <v>11</v>
      </c>
      <c r="C10" s="303"/>
      <c r="D10" s="301" t="s">
        <v>12</v>
      </c>
      <c r="E10" s="303"/>
      <c r="F10" s="304"/>
      <c r="G10" s="304"/>
      <c r="H10" s="304"/>
      <c r="I10" s="304"/>
      <c r="J10" s="304"/>
      <c r="K10" s="304"/>
      <c r="L10" s="304"/>
      <c r="M10" s="304"/>
    </row>
    <row r="11" spans="1:14" ht="15.75" customHeight="1">
      <c r="A11" s="7" t="s">
        <v>16</v>
      </c>
      <c r="B11" s="76" t="s">
        <v>84</v>
      </c>
      <c r="C11" s="78" t="s">
        <v>4</v>
      </c>
      <c r="D11" s="77" t="s">
        <v>84</v>
      </c>
      <c r="E11" s="78" t="s">
        <v>4</v>
      </c>
      <c r="F11" s="10"/>
      <c r="G11" s="10"/>
      <c r="H11" s="10"/>
      <c r="I11" s="10"/>
      <c r="J11" s="10"/>
      <c r="K11" s="10"/>
      <c r="L11" s="10"/>
      <c r="M11" s="10"/>
      <c r="N11" s="40"/>
    </row>
    <row r="12" spans="1:13" ht="3" customHeight="1">
      <c r="A12" s="79"/>
      <c r="B12" s="83"/>
      <c r="C12" s="83"/>
      <c r="D12" s="89"/>
      <c r="E12" s="82"/>
      <c r="F12" s="4"/>
      <c r="G12" s="83"/>
      <c r="H12" s="83"/>
      <c r="I12" s="83"/>
      <c r="J12" s="4"/>
      <c r="K12" s="83"/>
      <c r="L12" s="83"/>
      <c r="M12" s="83"/>
    </row>
    <row r="13" spans="1:13" ht="15.75" customHeight="1">
      <c r="A13" s="5" t="s">
        <v>90</v>
      </c>
      <c r="B13" s="22">
        <v>20092</v>
      </c>
      <c r="C13" s="30">
        <v>23.55</v>
      </c>
      <c r="D13" s="21">
        <v>0</v>
      </c>
      <c r="E13" s="85">
        <v>0</v>
      </c>
      <c r="F13" s="21"/>
      <c r="G13" s="20"/>
      <c r="H13" s="21"/>
      <c r="I13" s="20"/>
      <c r="J13" s="21"/>
      <c r="K13" s="30"/>
      <c r="L13" s="21"/>
      <c r="M13" s="20"/>
    </row>
    <row r="14" spans="1:13" ht="15.75" customHeight="1">
      <c r="A14" s="5" t="s">
        <v>112</v>
      </c>
      <c r="B14" s="22">
        <v>0</v>
      </c>
      <c r="C14" s="22">
        <v>0</v>
      </c>
      <c r="D14" s="21">
        <v>0</v>
      </c>
      <c r="E14" s="20">
        <v>0</v>
      </c>
      <c r="F14" s="21"/>
      <c r="G14" s="20"/>
      <c r="H14" s="21"/>
      <c r="I14" s="20"/>
      <c r="J14" s="21"/>
      <c r="K14" s="30"/>
      <c r="L14" s="21"/>
      <c r="M14" s="20"/>
    </row>
    <row r="15" spans="1:13" ht="15.75" customHeight="1">
      <c r="A15" s="160" t="s">
        <v>142</v>
      </c>
      <c r="B15" s="287">
        <v>2093</v>
      </c>
      <c r="C15" s="288">
        <v>2.75</v>
      </c>
      <c r="D15" s="285">
        <v>0</v>
      </c>
      <c r="E15" s="286">
        <v>0</v>
      </c>
      <c r="F15" s="21"/>
      <c r="G15" s="20"/>
      <c r="H15" s="22"/>
      <c r="I15" s="268"/>
      <c r="J15" s="21"/>
      <c r="K15" s="20"/>
      <c r="L15" s="21"/>
      <c r="M15" s="20"/>
    </row>
    <row r="16" spans="1:14" s="155" customFormat="1" ht="13.5" customHeight="1">
      <c r="A16" s="251" t="s">
        <v>47</v>
      </c>
      <c r="B16" s="56"/>
      <c r="C16" s="56"/>
      <c r="D16" s="56"/>
      <c r="E16" s="56"/>
      <c r="F16" s="87"/>
      <c r="G16" s="87"/>
      <c r="H16" s="87"/>
      <c r="I16" s="87"/>
      <c r="J16" s="87"/>
      <c r="K16" s="87"/>
      <c r="L16" s="87"/>
      <c r="M16" s="87"/>
      <c r="N16" s="121"/>
    </row>
    <row r="17" spans="1:13" ht="15.75" customHeight="1">
      <c r="A17" s="169"/>
      <c r="B17" s="10"/>
      <c r="C17" s="10"/>
      <c r="D17" s="88"/>
      <c r="E17" s="10"/>
      <c r="F17" s="87"/>
      <c r="G17" s="87"/>
      <c r="H17" s="87"/>
      <c r="I17" s="87"/>
      <c r="J17" s="88"/>
      <c r="K17" s="87"/>
      <c r="L17" s="87"/>
      <c r="M17" s="87"/>
    </row>
    <row r="18" spans="1:13" ht="3" customHeight="1">
      <c r="A18" s="252"/>
      <c r="B18" s="3"/>
      <c r="C18" s="82"/>
      <c r="D18" s="90"/>
      <c r="E18" s="83"/>
      <c r="F18" s="64"/>
      <c r="G18" s="64"/>
      <c r="H18" s="64"/>
      <c r="I18" s="64"/>
      <c r="J18" s="91"/>
      <c r="K18" s="64"/>
      <c r="L18" s="64"/>
      <c r="M18" s="64"/>
    </row>
    <row r="19" spans="1:13" ht="15.75" customHeight="1">
      <c r="A19" s="252"/>
      <c r="B19" s="84"/>
      <c r="C19" s="85"/>
      <c r="D19" s="3"/>
      <c r="E19" s="92"/>
      <c r="F19" s="64"/>
      <c r="G19" s="64"/>
      <c r="H19" s="64"/>
      <c r="I19" s="64"/>
      <c r="J19" s="89"/>
      <c r="K19" s="64"/>
      <c r="L19" s="64"/>
      <c r="M19" s="64"/>
    </row>
    <row r="20" spans="1:13" ht="15.75" customHeight="1">
      <c r="A20" s="252"/>
      <c r="B20" s="21"/>
      <c r="C20" s="85"/>
      <c r="D20" s="3"/>
      <c r="E20" s="92"/>
      <c r="F20" s="64"/>
      <c r="G20" s="64"/>
      <c r="H20" s="64"/>
      <c r="I20" s="64"/>
      <c r="J20" s="89"/>
      <c r="K20" s="64"/>
      <c r="L20" s="64"/>
      <c r="M20" s="64"/>
    </row>
    <row r="21" spans="1:13" ht="15.75" customHeight="1">
      <c r="A21" s="252"/>
      <c r="B21" s="21"/>
      <c r="C21" s="20"/>
      <c r="D21" s="93"/>
      <c r="E21" s="83"/>
      <c r="F21" s="64"/>
      <c r="G21" s="64"/>
      <c r="H21" s="64"/>
      <c r="I21" s="64"/>
      <c r="J21" s="93"/>
      <c r="K21" s="64"/>
      <c r="L21" s="64"/>
      <c r="M21" s="64"/>
    </row>
    <row r="22" spans="1:14" s="155" customFormat="1" ht="13.5" customHeight="1">
      <c r="A22" s="251"/>
      <c r="B22" s="56"/>
      <c r="C22" s="56"/>
      <c r="D22" s="56"/>
      <c r="E22" s="56"/>
      <c r="F22" s="87"/>
      <c r="G22" s="87"/>
      <c r="H22" s="87"/>
      <c r="I22" s="87"/>
      <c r="J22" s="87"/>
      <c r="K22" s="87"/>
      <c r="L22" s="87"/>
      <c r="M22" s="87"/>
      <c r="N22" s="121"/>
    </row>
    <row r="23" spans="1:10" s="37" customFormat="1" ht="13.5" customHeight="1">
      <c r="A23" s="226"/>
      <c r="B23" s="1"/>
      <c r="C23" s="1"/>
      <c r="D23" s="1"/>
      <c r="E23" s="1"/>
      <c r="J23" s="227"/>
    </row>
  </sheetData>
  <sheetProtection/>
  <mergeCells count="12">
    <mergeCell ref="D4:E4"/>
    <mergeCell ref="B4:C4"/>
    <mergeCell ref="F4:G4"/>
    <mergeCell ref="J4:K4"/>
    <mergeCell ref="H4:I4"/>
    <mergeCell ref="L4:M4"/>
    <mergeCell ref="B10:C10"/>
    <mergeCell ref="D10:E10"/>
    <mergeCell ref="F10:G10"/>
    <mergeCell ref="H10:I10"/>
    <mergeCell ref="J10:K10"/>
    <mergeCell ref="L10:M10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"/>
    </sheetView>
  </sheetViews>
  <sheetFormatPr defaultColWidth="9.00390625" defaultRowHeight="13.5"/>
  <cols>
    <col min="1" max="1" width="7.375" style="105" customWidth="1"/>
    <col min="2" max="2" width="6.75390625" style="105" customWidth="1"/>
    <col min="3" max="3" width="5.75390625" style="105" customWidth="1"/>
    <col min="4" max="4" width="6.75390625" style="105" customWidth="1"/>
    <col min="5" max="5" width="5.75390625" style="105" customWidth="1"/>
    <col min="6" max="6" width="6.75390625" style="105" customWidth="1"/>
    <col min="7" max="7" width="5.75390625" style="105" customWidth="1"/>
    <col min="8" max="8" width="6.75390625" style="105" customWidth="1"/>
    <col min="9" max="9" width="5.75390625" style="105" customWidth="1"/>
    <col min="10" max="10" width="6.75390625" style="105" customWidth="1"/>
    <col min="11" max="11" width="5.75390625" style="105" customWidth="1"/>
    <col min="12" max="12" width="5.875" style="141" customWidth="1"/>
    <col min="13" max="13" width="5.625" style="141" customWidth="1"/>
    <col min="14" max="14" width="7.75390625" style="105" customWidth="1"/>
    <col min="15" max="16384" width="9.00390625" style="105" customWidth="1"/>
  </cols>
  <sheetData>
    <row r="1" spans="1:14" ht="12.75" customHeight="1">
      <c r="A1" s="32" t="s">
        <v>69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23"/>
      <c r="M1" s="223"/>
      <c r="N1" s="147"/>
    </row>
    <row r="2" spans="1:14" ht="18" customHeight="1">
      <c r="A2" s="72" t="s">
        <v>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51"/>
    </row>
    <row r="3" spans="1:14" ht="12.75" customHeight="1">
      <c r="A3" s="74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24"/>
    </row>
    <row r="4" spans="1:13" ht="15.75" customHeight="1">
      <c r="A4" s="156" t="s">
        <v>15</v>
      </c>
      <c r="B4" s="306" t="s">
        <v>5</v>
      </c>
      <c r="C4" s="305"/>
      <c r="D4" s="305" t="s">
        <v>6</v>
      </c>
      <c r="E4" s="305"/>
      <c r="F4" s="305" t="s">
        <v>10</v>
      </c>
      <c r="G4" s="305"/>
      <c r="H4" s="307" t="s">
        <v>143</v>
      </c>
      <c r="I4" s="306"/>
      <c r="J4" s="305" t="s">
        <v>144</v>
      </c>
      <c r="K4" s="307"/>
      <c r="L4" s="304"/>
      <c r="M4" s="304"/>
    </row>
    <row r="5" spans="1:13" ht="15.75" customHeight="1">
      <c r="A5" s="7" t="s">
        <v>16</v>
      </c>
      <c r="B5" s="76" t="s">
        <v>84</v>
      </c>
      <c r="C5" s="77" t="s">
        <v>4</v>
      </c>
      <c r="D5" s="76" t="s">
        <v>84</v>
      </c>
      <c r="E5" s="77" t="s">
        <v>4</v>
      </c>
      <c r="F5" s="76" t="s">
        <v>84</v>
      </c>
      <c r="G5" s="77" t="s">
        <v>4</v>
      </c>
      <c r="H5" s="76" t="s">
        <v>84</v>
      </c>
      <c r="I5" s="77" t="s">
        <v>4</v>
      </c>
      <c r="J5" s="76" t="s">
        <v>84</v>
      </c>
      <c r="K5" s="78" t="s">
        <v>4</v>
      </c>
      <c r="L5" s="10"/>
      <c r="M5" s="10"/>
    </row>
    <row r="6" spans="1:13" ht="3.75" customHeight="1">
      <c r="A6" s="79"/>
      <c r="B6" s="4"/>
      <c r="C6" s="83"/>
      <c r="D6" s="4"/>
      <c r="E6" s="83"/>
      <c r="F6" s="4"/>
      <c r="G6" s="83"/>
      <c r="H6" s="10"/>
      <c r="I6" s="10"/>
      <c r="J6" s="4"/>
      <c r="K6" s="83"/>
      <c r="L6" s="10"/>
      <c r="M6" s="10"/>
    </row>
    <row r="7" spans="1:13" ht="15.75" customHeight="1">
      <c r="A7" s="5" t="s">
        <v>90</v>
      </c>
      <c r="B7" s="21">
        <f>SUM(D7,F7,H7,J7,B14,D14,F14,H14,J14)</f>
        <v>86958</v>
      </c>
      <c r="C7" s="281">
        <f>B7/B7*100</f>
        <v>100</v>
      </c>
      <c r="D7" s="21">
        <v>21893</v>
      </c>
      <c r="E7" s="20">
        <f>D7/B7*100</f>
        <v>25.176521999126017</v>
      </c>
      <c r="F7" s="21">
        <v>14511</v>
      </c>
      <c r="G7" s="20">
        <v>16.69</v>
      </c>
      <c r="H7" s="21">
        <v>0</v>
      </c>
      <c r="I7" s="20">
        <v>0</v>
      </c>
      <c r="J7" s="21">
        <v>0</v>
      </c>
      <c r="K7" s="20">
        <v>0</v>
      </c>
      <c r="L7" s="21"/>
      <c r="M7" s="20"/>
    </row>
    <row r="8" spans="1:13" ht="15.75" customHeight="1">
      <c r="A8" s="5" t="s">
        <v>116</v>
      </c>
      <c r="B8" s="21">
        <f>SUM(D8,F8,H8,J8,B15,D15,F15,H15,J15)</f>
        <v>75826</v>
      </c>
      <c r="C8" s="281">
        <f>B8/B8*100</f>
        <v>100</v>
      </c>
      <c r="D8" s="90">
        <v>23338</v>
      </c>
      <c r="E8" s="20">
        <f>D8/$B$8*100</f>
        <v>30.778360984358926</v>
      </c>
      <c r="F8" s="21">
        <v>14158</v>
      </c>
      <c r="G8" s="20">
        <f>F8/$B$8*100</f>
        <v>18.671695724421703</v>
      </c>
      <c r="H8" s="21">
        <v>0</v>
      </c>
      <c r="I8" s="20">
        <v>0</v>
      </c>
      <c r="J8" s="21">
        <v>0</v>
      </c>
      <c r="K8" s="20">
        <v>0</v>
      </c>
      <c r="L8" s="21"/>
      <c r="M8" s="20"/>
    </row>
    <row r="9" spans="1:13" ht="15.75" customHeight="1">
      <c r="A9" s="5" t="s">
        <v>142</v>
      </c>
      <c r="B9" s="21">
        <f>SUM(D9,F9,H9,J9,B16,D16,F16,H16,J16)</f>
        <v>77354</v>
      </c>
      <c r="C9" s="281">
        <f>B9/B9*100</f>
        <v>100</v>
      </c>
      <c r="D9" s="90">
        <v>23467</v>
      </c>
      <c r="E9" s="20">
        <f>D9/B9*100</f>
        <v>30.337151278537632</v>
      </c>
      <c r="F9" s="21">
        <v>0</v>
      </c>
      <c r="G9" s="21">
        <v>0</v>
      </c>
      <c r="H9" s="21">
        <v>15790</v>
      </c>
      <c r="I9" s="20">
        <f>H9/B9*100</f>
        <v>20.41264834397704</v>
      </c>
      <c r="J9" s="21">
        <v>15610</v>
      </c>
      <c r="K9" s="20">
        <f>J9/B9*100</f>
        <v>20.17995190940352</v>
      </c>
      <c r="L9" s="21"/>
      <c r="M9" s="20"/>
    </row>
    <row r="10" spans="1:13" ht="3.75" customHeight="1">
      <c r="A10" s="5"/>
      <c r="B10" s="3"/>
      <c r="C10" s="139"/>
      <c r="D10" s="90"/>
      <c r="E10" s="88"/>
      <c r="F10" s="21"/>
      <c r="G10" s="88"/>
      <c r="H10" s="21"/>
      <c r="I10" s="30"/>
      <c r="J10" s="21"/>
      <c r="K10" s="88"/>
      <c r="L10" s="21"/>
      <c r="M10" s="20"/>
    </row>
    <row r="11" spans="1:13" ht="15.75" customHeight="1">
      <c r="A11" s="156" t="s">
        <v>15</v>
      </c>
      <c r="B11" s="307" t="s">
        <v>13</v>
      </c>
      <c r="C11" s="306"/>
      <c r="D11" s="305" t="s">
        <v>9</v>
      </c>
      <c r="E11" s="307"/>
      <c r="F11" s="307" t="s">
        <v>8</v>
      </c>
      <c r="G11" s="306"/>
      <c r="H11" s="307" t="s">
        <v>40</v>
      </c>
      <c r="I11" s="308"/>
      <c r="J11" s="307" t="s">
        <v>11</v>
      </c>
      <c r="K11" s="308"/>
      <c r="L11" s="10"/>
      <c r="M11" s="10"/>
    </row>
    <row r="12" spans="1:13" ht="15.75" customHeight="1">
      <c r="A12" s="7" t="s">
        <v>16</v>
      </c>
      <c r="B12" s="76" t="s">
        <v>84</v>
      </c>
      <c r="C12" s="77" t="s">
        <v>4</v>
      </c>
      <c r="D12" s="76" t="s">
        <v>84</v>
      </c>
      <c r="E12" s="78" t="s">
        <v>4</v>
      </c>
      <c r="F12" s="77" t="s">
        <v>84</v>
      </c>
      <c r="G12" s="77" t="s">
        <v>4</v>
      </c>
      <c r="H12" s="76" t="s">
        <v>84</v>
      </c>
      <c r="I12" s="78" t="s">
        <v>4</v>
      </c>
      <c r="J12" s="77" t="s">
        <v>84</v>
      </c>
      <c r="K12" s="78" t="s">
        <v>4</v>
      </c>
      <c r="L12" s="10"/>
      <c r="M12" s="10"/>
    </row>
    <row r="13" spans="1:13" ht="3.75" customHeight="1">
      <c r="A13" s="208"/>
      <c r="B13" s="10"/>
      <c r="C13" s="10"/>
      <c r="D13" s="4"/>
      <c r="E13" s="83"/>
      <c r="F13" s="10"/>
      <c r="G13" s="10"/>
      <c r="H13" s="10"/>
      <c r="I13" s="10"/>
      <c r="J13" s="10"/>
      <c r="K13" s="10"/>
      <c r="L13" s="10"/>
      <c r="M13" s="10"/>
    </row>
    <row r="14" spans="1:13" ht="15.75" customHeight="1">
      <c r="A14" s="5" t="s">
        <v>90</v>
      </c>
      <c r="B14" s="21">
        <v>10452</v>
      </c>
      <c r="C14" s="20">
        <f>B14/$B$7*100</f>
        <v>12.019595666873663</v>
      </c>
      <c r="D14" s="21">
        <v>7090</v>
      </c>
      <c r="E14" s="20">
        <v>8.15</v>
      </c>
      <c r="F14" s="21">
        <v>1760</v>
      </c>
      <c r="G14" s="20">
        <f>F14/$B$7*100</f>
        <v>2.023965592584926</v>
      </c>
      <c r="H14" s="21">
        <v>8064</v>
      </c>
      <c r="I14" s="20">
        <f>H14/$B$7*100</f>
        <v>9.273442351480025</v>
      </c>
      <c r="J14" s="21">
        <v>23188</v>
      </c>
      <c r="K14" s="20">
        <f>J14/$B$7*100</f>
        <v>26.665746682306402</v>
      </c>
      <c r="L14" s="21"/>
      <c r="M14" s="20"/>
    </row>
    <row r="15" spans="1:13" ht="15.75" customHeight="1">
      <c r="A15" s="5" t="s">
        <v>116</v>
      </c>
      <c r="B15" s="21">
        <v>11305</v>
      </c>
      <c r="C15" s="20">
        <f>B15/$B$8*100</f>
        <v>14.90913407010788</v>
      </c>
      <c r="D15" s="21">
        <v>12715</v>
      </c>
      <c r="E15" s="20">
        <f>D15/$B$8*100</f>
        <v>16.768654551209348</v>
      </c>
      <c r="F15" s="21">
        <v>1534</v>
      </c>
      <c r="G15" s="20">
        <f>F15/$B$8*100</f>
        <v>2.023052778730251</v>
      </c>
      <c r="H15" s="21">
        <v>0</v>
      </c>
      <c r="I15" s="20">
        <f>H15/$B$8*100</f>
        <v>0</v>
      </c>
      <c r="J15" s="21">
        <v>12776</v>
      </c>
      <c r="K15" s="20">
        <f>J15/$B$8*100</f>
        <v>16.849101891171895</v>
      </c>
      <c r="L15" s="21"/>
      <c r="M15" s="20"/>
    </row>
    <row r="16" spans="1:13" ht="15.75" customHeight="1">
      <c r="A16" s="5" t="s">
        <v>142</v>
      </c>
      <c r="B16" s="21">
        <v>9316</v>
      </c>
      <c r="C16" s="20">
        <f>B16/B9*100</f>
        <v>12.043333247149468</v>
      </c>
      <c r="D16" s="21">
        <v>7850</v>
      </c>
      <c r="E16" s="20">
        <f>D16/B9*100</f>
        <v>10.14815006334514</v>
      </c>
      <c r="F16" s="21">
        <v>1176</v>
      </c>
      <c r="G16" s="20">
        <f>F16/B9*100</f>
        <v>1.5202833725469918</v>
      </c>
      <c r="H16" s="21">
        <v>0</v>
      </c>
      <c r="I16" s="20">
        <v>0</v>
      </c>
      <c r="J16" s="21">
        <v>4145</v>
      </c>
      <c r="K16" s="20">
        <f>J16/B9*100</f>
        <v>5.358481785040205</v>
      </c>
      <c r="L16" s="21"/>
      <c r="M16" s="20"/>
    </row>
    <row r="17" spans="1:11" ht="3.75" customHeight="1">
      <c r="A17" s="160"/>
      <c r="B17" s="21"/>
      <c r="C17" s="20"/>
      <c r="D17" s="21"/>
      <c r="E17" s="20"/>
      <c r="F17" s="21"/>
      <c r="G17" s="20"/>
      <c r="H17" s="21"/>
      <c r="I17" s="20"/>
      <c r="J17" s="21"/>
      <c r="K17" s="20"/>
    </row>
    <row r="18" spans="1:14" s="155" customFormat="1" ht="13.5" customHeight="1">
      <c r="A18" s="52" t="s">
        <v>47</v>
      </c>
      <c r="B18" s="2"/>
      <c r="C18" s="2"/>
      <c r="D18" s="2"/>
      <c r="E18" s="2"/>
      <c r="F18" s="2"/>
      <c r="G18" s="2"/>
      <c r="H18" s="122"/>
      <c r="I18" s="122"/>
      <c r="J18" s="122"/>
      <c r="K18" s="122"/>
      <c r="L18" s="87"/>
      <c r="M18" s="87"/>
      <c r="N18" s="121"/>
    </row>
  </sheetData>
  <sheetProtection/>
  <mergeCells count="11">
    <mergeCell ref="F11:G11"/>
    <mergeCell ref="H4:I4"/>
    <mergeCell ref="H11:I11"/>
    <mergeCell ref="B11:C11"/>
    <mergeCell ref="D11:E11"/>
    <mergeCell ref="D4:E4"/>
    <mergeCell ref="L4:M4"/>
    <mergeCell ref="J4:K4"/>
    <mergeCell ref="J11:K11"/>
    <mergeCell ref="B4:C4"/>
    <mergeCell ref="F4:G4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00390625" defaultRowHeight="13.5"/>
  <cols>
    <col min="1" max="1" width="6.625" style="105" customWidth="1"/>
    <col min="2" max="2" width="5.625" style="211" customWidth="1"/>
    <col min="3" max="3" width="3.375" style="199" customWidth="1"/>
    <col min="4" max="4" width="5.625" style="198" customWidth="1"/>
    <col min="5" max="5" width="5.625" style="211" customWidth="1"/>
    <col min="6" max="6" width="3.375" style="199" customWidth="1"/>
    <col min="7" max="7" width="5.625" style="198" customWidth="1"/>
    <col min="8" max="8" width="5.625" style="211" customWidth="1"/>
    <col min="9" max="9" width="3.625" style="211" customWidth="1"/>
    <col min="10" max="10" width="5.625" style="198" customWidth="1"/>
    <col min="11" max="11" width="5.625" style="211" customWidth="1"/>
    <col min="12" max="12" width="3.625" style="105" customWidth="1"/>
    <col min="13" max="13" width="5.625" style="198" customWidth="1"/>
    <col min="14" max="14" width="5.625" style="211" customWidth="1"/>
    <col min="15" max="15" width="3.375" style="199" customWidth="1"/>
    <col min="16" max="16" width="5.625" style="198" customWidth="1"/>
    <col min="17" max="16384" width="9.00390625" style="105" customWidth="1"/>
  </cols>
  <sheetData>
    <row r="1" spans="1:16" ht="12.75" customHeight="1">
      <c r="A1" s="32" t="s">
        <v>69</v>
      </c>
      <c r="B1" s="205"/>
      <c r="C1" s="146"/>
      <c r="D1" s="145"/>
      <c r="E1" s="205"/>
      <c r="F1" s="146"/>
      <c r="G1" s="145"/>
      <c r="H1" s="205"/>
      <c r="I1" s="205"/>
      <c r="J1" s="145"/>
      <c r="K1" s="205"/>
      <c r="L1" s="200"/>
      <c r="M1" s="145"/>
      <c r="N1" s="205"/>
      <c r="O1" s="146"/>
      <c r="P1" s="145"/>
    </row>
    <row r="2" spans="1:16" s="269" customFormat="1" ht="18" customHeight="1">
      <c r="A2" s="72" t="s">
        <v>83</v>
      </c>
      <c r="B2" s="214"/>
      <c r="C2" s="215"/>
      <c r="D2" s="216"/>
      <c r="E2" s="214"/>
      <c r="F2" s="215"/>
      <c r="G2" s="216"/>
      <c r="H2" s="214"/>
      <c r="I2" s="214"/>
      <c r="J2" s="216"/>
      <c r="K2" s="214"/>
      <c r="L2" s="217"/>
      <c r="M2" s="216"/>
      <c r="N2" s="214"/>
      <c r="O2" s="215"/>
      <c r="P2" s="216"/>
    </row>
    <row r="3" spans="1:16" s="269" customFormat="1" ht="12.75" customHeight="1">
      <c r="A3" s="218" t="s">
        <v>43</v>
      </c>
      <c r="B3" s="219"/>
      <c r="C3" s="220"/>
      <c r="D3" s="221"/>
      <c r="E3" s="219"/>
      <c r="F3" s="220"/>
      <c r="G3" s="221"/>
      <c r="H3" s="219"/>
      <c r="I3" s="219"/>
      <c r="J3" s="221"/>
      <c r="K3" s="219"/>
      <c r="L3" s="75"/>
      <c r="M3" s="221"/>
      <c r="N3" s="219"/>
      <c r="O3" s="220"/>
      <c r="P3" s="221"/>
    </row>
    <row r="4" spans="1:17" s="269" customFormat="1" ht="15.75" customHeight="1">
      <c r="A4" s="6" t="s">
        <v>15</v>
      </c>
      <c r="B4" s="306" t="s">
        <v>5</v>
      </c>
      <c r="C4" s="305"/>
      <c r="D4" s="305"/>
      <c r="E4" s="305" t="s">
        <v>6</v>
      </c>
      <c r="F4" s="305"/>
      <c r="G4" s="305"/>
      <c r="H4" s="307" t="s">
        <v>14</v>
      </c>
      <c r="I4" s="308"/>
      <c r="J4" s="306"/>
      <c r="K4" s="307" t="s">
        <v>132</v>
      </c>
      <c r="L4" s="308"/>
      <c r="M4" s="308"/>
      <c r="N4" s="305" t="s">
        <v>7</v>
      </c>
      <c r="O4" s="305"/>
      <c r="P4" s="307"/>
      <c r="Q4" s="270"/>
    </row>
    <row r="5" spans="1:17" s="269" customFormat="1" ht="15.75" customHeight="1">
      <c r="A5" s="124" t="s">
        <v>16</v>
      </c>
      <c r="B5" s="310" t="s">
        <v>84</v>
      </c>
      <c r="C5" s="315"/>
      <c r="D5" s="101" t="s">
        <v>4</v>
      </c>
      <c r="E5" s="310" t="s">
        <v>84</v>
      </c>
      <c r="F5" s="315"/>
      <c r="G5" s="101" t="s">
        <v>4</v>
      </c>
      <c r="H5" s="311" t="s">
        <v>84</v>
      </c>
      <c r="I5" s="310"/>
      <c r="J5" s="101" t="s">
        <v>4</v>
      </c>
      <c r="K5" s="311" t="s">
        <v>84</v>
      </c>
      <c r="L5" s="310"/>
      <c r="M5" s="102" t="s">
        <v>4</v>
      </c>
      <c r="N5" s="315" t="s">
        <v>84</v>
      </c>
      <c r="O5" s="315"/>
      <c r="P5" s="102" t="s">
        <v>4</v>
      </c>
      <c r="Q5" s="270"/>
    </row>
    <row r="6" spans="1:17" s="269" customFormat="1" ht="4.5" customHeight="1">
      <c r="A6" s="222"/>
      <c r="B6" s="313"/>
      <c r="C6" s="313"/>
      <c r="D6" s="86"/>
      <c r="E6" s="313"/>
      <c r="F6" s="313"/>
      <c r="G6" s="86"/>
      <c r="H6" s="103"/>
      <c r="I6" s="26"/>
      <c r="J6" s="104"/>
      <c r="K6" s="318"/>
      <c r="L6" s="318"/>
      <c r="M6" s="86"/>
      <c r="N6" s="313"/>
      <c r="O6" s="313"/>
      <c r="P6" s="86"/>
      <c r="Q6" s="270"/>
    </row>
    <row r="7" spans="1:17" s="269" customFormat="1" ht="15.75" customHeight="1">
      <c r="A7" s="5" t="s">
        <v>145</v>
      </c>
      <c r="B7" s="23">
        <f>SUM(E7:F7,H7:I7,K7:L7,N7:O7,B14:C14,E14:F14,H14:I14,K14:L14,N14:O14,B21:C21,E21:F21)</f>
        <v>79898.999</v>
      </c>
      <c r="C7" s="94"/>
      <c r="D7" s="281">
        <f>B7/B7*100</f>
        <v>100</v>
      </c>
      <c r="E7" s="23">
        <v>13710</v>
      </c>
      <c r="F7" s="95"/>
      <c r="G7" s="20">
        <v>17.16</v>
      </c>
      <c r="H7" s="23">
        <v>31294</v>
      </c>
      <c r="I7" s="29">
        <v>0.626</v>
      </c>
      <c r="J7" s="20">
        <v>39.17</v>
      </c>
      <c r="K7" s="96">
        <v>0</v>
      </c>
      <c r="L7" s="26"/>
      <c r="M7" s="20">
        <f>(K7+L7)/B7*100</f>
        <v>0</v>
      </c>
      <c r="N7" s="23">
        <v>12081</v>
      </c>
      <c r="O7" s="3"/>
      <c r="P7" s="20">
        <v>15.120339617771684</v>
      </c>
      <c r="Q7" s="270"/>
    </row>
    <row r="8" spans="1:17" s="269" customFormat="1" ht="15.75" customHeight="1">
      <c r="A8" s="5" t="s">
        <v>146</v>
      </c>
      <c r="B8" s="23">
        <f>SUM(E8:F8,H8:I8,K8:L8,N8:O8,B15:C15,E15:F15,H15:I15,K15:L15,N15:O15,B22:C22,E22:F22)</f>
        <v>74216.99900000001</v>
      </c>
      <c r="C8" s="94"/>
      <c r="D8" s="281">
        <f>B8/B8*100</f>
        <v>100</v>
      </c>
      <c r="E8" s="23">
        <v>22200</v>
      </c>
      <c r="F8" s="95"/>
      <c r="G8" s="20">
        <f>(E8+F8)/B8*100</f>
        <v>29.91228465058254</v>
      </c>
      <c r="H8" s="23">
        <v>8543</v>
      </c>
      <c r="I8" s="29">
        <v>0.362</v>
      </c>
      <c r="J8" s="20">
        <v>11.51</v>
      </c>
      <c r="K8" s="96">
        <v>0</v>
      </c>
      <c r="L8" s="26"/>
      <c r="M8" s="20">
        <f>(K8+L8)/B8*100</f>
        <v>0</v>
      </c>
      <c r="N8" s="23">
        <v>11589</v>
      </c>
      <c r="O8" s="3"/>
      <c r="P8" s="20">
        <v>15.615021027729778</v>
      </c>
      <c r="Q8" s="270"/>
    </row>
    <row r="9" spans="1:17" s="269" customFormat="1" ht="15.75" customHeight="1">
      <c r="A9" s="5" t="s">
        <v>147</v>
      </c>
      <c r="B9" s="23">
        <f>SUM(E9:F9,H9:I9,K9:L9,N9:O10,B16:C16,E16:F16,H16:I16,K16:L16,N16:O16,B23:C23,E23:F23,)</f>
        <v>81665.99799999999</v>
      </c>
      <c r="C9" s="94"/>
      <c r="D9" s="281">
        <v>100</v>
      </c>
      <c r="E9" s="23">
        <v>19687</v>
      </c>
      <c r="F9" s="95"/>
      <c r="G9" s="20">
        <f>(E9+F9)/B9*100</f>
        <v>24.106727992230013</v>
      </c>
      <c r="H9" s="23">
        <v>0</v>
      </c>
      <c r="I9" s="29"/>
      <c r="J9" s="20">
        <f>(H9+I9)/E9*100</f>
        <v>0</v>
      </c>
      <c r="K9" s="23">
        <v>23186</v>
      </c>
      <c r="L9" s="26"/>
      <c r="M9" s="20">
        <f>(K9+L9)/B9*100</f>
        <v>28.391252868788797</v>
      </c>
      <c r="N9" s="23">
        <v>11729</v>
      </c>
      <c r="O9" s="3"/>
      <c r="P9" s="20">
        <f>(N9+O9)/B9*100</f>
        <v>14.362158410162332</v>
      </c>
      <c r="Q9" s="270"/>
    </row>
    <row r="10" spans="1:17" s="269" customFormat="1" ht="4.5" customHeight="1">
      <c r="A10" s="5"/>
      <c r="B10" s="319"/>
      <c r="C10" s="319"/>
      <c r="D10" s="97"/>
      <c r="E10" s="319"/>
      <c r="F10" s="319"/>
      <c r="G10" s="97"/>
      <c r="H10" s="319"/>
      <c r="I10" s="319"/>
      <c r="J10" s="97"/>
      <c r="K10" s="319"/>
      <c r="L10" s="319"/>
      <c r="M10" s="97"/>
      <c r="N10" s="127"/>
      <c r="O10" s="128"/>
      <c r="P10" s="129"/>
      <c r="Q10" s="270"/>
    </row>
    <row r="11" spans="1:17" s="269" customFormat="1" ht="15.75" customHeight="1">
      <c r="A11" s="6" t="s">
        <v>15</v>
      </c>
      <c r="B11" s="306" t="s">
        <v>9</v>
      </c>
      <c r="C11" s="305"/>
      <c r="D11" s="307"/>
      <c r="E11" s="307" t="s">
        <v>131</v>
      </c>
      <c r="F11" s="308"/>
      <c r="G11" s="306"/>
      <c r="H11" s="305" t="s">
        <v>8</v>
      </c>
      <c r="I11" s="305"/>
      <c r="J11" s="305"/>
      <c r="K11" s="305" t="s">
        <v>40</v>
      </c>
      <c r="L11" s="308"/>
      <c r="M11" s="306"/>
      <c r="N11" s="307" t="s">
        <v>87</v>
      </c>
      <c r="O11" s="308"/>
      <c r="P11" s="308"/>
      <c r="Q11" s="270"/>
    </row>
    <row r="12" spans="1:17" s="269" customFormat="1" ht="15.75" customHeight="1">
      <c r="A12" s="124" t="s">
        <v>16</v>
      </c>
      <c r="B12" s="310" t="s">
        <v>84</v>
      </c>
      <c r="C12" s="315"/>
      <c r="D12" s="102" t="s">
        <v>4</v>
      </c>
      <c r="E12" s="311" t="s">
        <v>84</v>
      </c>
      <c r="F12" s="310"/>
      <c r="G12" s="101" t="s">
        <v>4</v>
      </c>
      <c r="H12" s="315" t="s">
        <v>84</v>
      </c>
      <c r="I12" s="315"/>
      <c r="J12" s="101" t="s">
        <v>4</v>
      </c>
      <c r="K12" s="316" t="s">
        <v>84</v>
      </c>
      <c r="L12" s="317"/>
      <c r="M12" s="101" t="s">
        <v>4</v>
      </c>
      <c r="N12" s="311" t="s">
        <v>84</v>
      </c>
      <c r="O12" s="310"/>
      <c r="P12" s="102" t="s">
        <v>4</v>
      </c>
      <c r="Q12" s="270"/>
    </row>
    <row r="13" spans="1:17" s="269" customFormat="1" ht="4.5" customHeight="1">
      <c r="A13" s="125"/>
      <c r="B13" s="313"/>
      <c r="C13" s="313"/>
      <c r="D13" s="86"/>
      <c r="E13" s="103"/>
      <c r="F13" s="10"/>
      <c r="G13" s="104"/>
      <c r="H13" s="103"/>
      <c r="I13" s="26"/>
      <c r="J13" s="104"/>
      <c r="K13" s="103"/>
      <c r="L13" s="103"/>
      <c r="M13" s="104"/>
      <c r="N13" s="103"/>
      <c r="O13" s="10"/>
      <c r="P13" s="104"/>
      <c r="Q13" s="270"/>
    </row>
    <row r="14" spans="1:17" s="269" customFormat="1" ht="15.75" customHeight="1">
      <c r="A14" s="5" t="s">
        <v>145</v>
      </c>
      <c r="B14" s="96">
        <v>8450</v>
      </c>
      <c r="C14" s="26"/>
      <c r="D14" s="20">
        <v>10.58</v>
      </c>
      <c r="E14" s="23">
        <v>0</v>
      </c>
      <c r="F14" s="10"/>
      <c r="G14" s="20">
        <v>0</v>
      </c>
      <c r="H14" s="23">
        <v>1227</v>
      </c>
      <c r="I14" s="25"/>
      <c r="J14" s="20">
        <v>1.54</v>
      </c>
      <c r="K14" s="23">
        <v>6734</v>
      </c>
      <c r="L14" s="23"/>
      <c r="M14" s="20">
        <v>8.43</v>
      </c>
      <c r="N14" s="23">
        <v>691</v>
      </c>
      <c r="O14" s="10"/>
      <c r="P14" s="20">
        <v>0.86</v>
      </c>
      <c r="Q14" s="270"/>
    </row>
    <row r="15" spans="1:17" s="269" customFormat="1" ht="15.75" customHeight="1">
      <c r="A15" s="5" t="s">
        <v>146</v>
      </c>
      <c r="B15" s="96">
        <v>9671</v>
      </c>
      <c r="C15" s="26"/>
      <c r="D15" s="20">
        <v>13.03</v>
      </c>
      <c r="E15" s="23">
        <v>0</v>
      </c>
      <c r="F15" s="10"/>
      <c r="G15" s="20">
        <f>(E15+F15)/B8*100</f>
        <v>0</v>
      </c>
      <c r="H15" s="23">
        <v>0</v>
      </c>
      <c r="I15" s="25"/>
      <c r="J15" s="20">
        <f>(H15+I15)/B8*100</f>
        <v>0</v>
      </c>
      <c r="K15" s="23">
        <v>3274</v>
      </c>
      <c r="L15" s="23"/>
      <c r="M15" s="20">
        <f>(K15+L15)/B8*100</f>
        <v>4.411388285856182</v>
      </c>
      <c r="N15" s="23">
        <v>0</v>
      </c>
      <c r="O15" s="10"/>
      <c r="P15" s="20">
        <f>(N15+O15)/B8*100</f>
        <v>0</v>
      </c>
      <c r="Q15" s="270"/>
    </row>
    <row r="16" spans="1:17" s="269" customFormat="1" ht="15.75" customHeight="1">
      <c r="A16" s="5" t="s">
        <v>148</v>
      </c>
      <c r="B16" s="23">
        <v>9275</v>
      </c>
      <c r="C16" s="26"/>
      <c r="D16" s="20">
        <f>(B16+C16)/B9*100</f>
        <v>11.357235847408614</v>
      </c>
      <c r="E16" s="23">
        <v>5320</v>
      </c>
      <c r="F16" s="23"/>
      <c r="G16" s="20">
        <f>(E16+F16)/B9*100</f>
        <v>6.514339052098525</v>
      </c>
      <c r="H16" s="23">
        <v>1131</v>
      </c>
      <c r="I16" s="10"/>
      <c r="J16" s="20">
        <f>(H16+I16)/B9*100</f>
        <v>1.384909298481848</v>
      </c>
      <c r="K16" s="23">
        <v>0</v>
      </c>
      <c r="L16" s="29"/>
      <c r="M16" s="20">
        <v>0</v>
      </c>
      <c r="N16" s="23">
        <v>0</v>
      </c>
      <c r="O16" s="29"/>
      <c r="P16" s="20">
        <v>0</v>
      </c>
      <c r="Q16" s="270"/>
    </row>
    <row r="17" spans="1:16" s="269" customFormat="1" ht="4.5" customHeight="1">
      <c r="A17" s="126"/>
      <c r="B17" s="127"/>
      <c r="C17" s="94"/>
      <c r="D17" s="130"/>
      <c r="E17" s="131"/>
      <c r="F17" s="131"/>
      <c r="G17" s="130"/>
      <c r="H17" s="131"/>
      <c r="I17" s="49"/>
      <c r="J17" s="130"/>
      <c r="K17" s="131"/>
      <c r="L17" s="94"/>
      <c r="M17" s="130"/>
      <c r="N17" s="131"/>
      <c r="O17" s="94"/>
      <c r="P17" s="130"/>
    </row>
    <row r="18" spans="1:16" s="269" customFormat="1" ht="15.75" customHeight="1">
      <c r="A18" s="6" t="s">
        <v>15</v>
      </c>
      <c r="B18" s="308" t="s">
        <v>11</v>
      </c>
      <c r="C18" s="308"/>
      <c r="D18" s="306"/>
      <c r="E18" s="307" t="s">
        <v>12</v>
      </c>
      <c r="F18" s="308"/>
      <c r="G18" s="308"/>
      <c r="H18" s="314"/>
      <c r="I18" s="314"/>
      <c r="J18" s="314"/>
      <c r="K18" s="314"/>
      <c r="L18" s="314"/>
      <c r="M18" s="314"/>
      <c r="N18" s="314"/>
      <c r="O18" s="314"/>
      <c r="P18" s="314"/>
    </row>
    <row r="19" spans="1:16" s="269" customFormat="1" ht="15.75" customHeight="1">
      <c r="A19" s="124" t="s">
        <v>16</v>
      </c>
      <c r="B19" s="309" t="s">
        <v>84</v>
      </c>
      <c r="C19" s="310"/>
      <c r="D19" s="101" t="s">
        <v>4</v>
      </c>
      <c r="E19" s="311" t="s">
        <v>84</v>
      </c>
      <c r="F19" s="310"/>
      <c r="G19" s="102" t="s">
        <v>4</v>
      </c>
      <c r="H19" s="304"/>
      <c r="I19" s="304"/>
      <c r="J19" s="104"/>
      <c r="K19" s="304"/>
      <c r="L19" s="304"/>
      <c r="M19" s="104"/>
      <c r="N19" s="304"/>
      <c r="O19" s="304"/>
      <c r="P19" s="104"/>
    </row>
    <row r="20" spans="1:20" s="269" customFormat="1" ht="4.5" customHeight="1">
      <c r="A20" s="125"/>
      <c r="B20" s="98"/>
      <c r="C20" s="99"/>
      <c r="D20" s="100"/>
      <c r="E20" s="103"/>
      <c r="F20" s="26"/>
      <c r="G20" s="104"/>
      <c r="H20" s="103"/>
      <c r="I20" s="26"/>
      <c r="J20" s="104"/>
      <c r="K20" s="98"/>
      <c r="L20" s="99"/>
      <c r="M20" s="100"/>
      <c r="N20" s="103"/>
      <c r="O20" s="26"/>
      <c r="P20" s="104"/>
      <c r="T20" s="270"/>
    </row>
    <row r="21" spans="1:16" s="269" customFormat="1" ht="15.75" customHeight="1">
      <c r="A21" s="5" t="s">
        <v>145</v>
      </c>
      <c r="B21" s="23">
        <v>4765</v>
      </c>
      <c r="C21" s="25"/>
      <c r="D21" s="20">
        <v>5.96</v>
      </c>
      <c r="E21" s="23">
        <v>946</v>
      </c>
      <c r="F21" s="29">
        <v>0.373</v>
      </c>
      <c r="G21" s="20">
        <v>1.18</v>
      </c>
      <c r="H21" s="23"/>
      <c r="I21" s="29"/>
      <c r="J21" s="20"/>
      <c r="K21" s="23"/>
      <c r="L21" s="25"/>
      <c r="M21" s="20"/>
      <c r="N21" s="23"/>
      <c r="O21" s="29"/>
      <c r="P21" s="20"/>
    </row>
    <row r="22" spans="1:16" s="269" customFormat="1" ht="15.75" customHeight="1">
      <c r="A22" s="5" t="s">
        <v>146</v>
      </c>
      <c r="B22" s="23">
        <v>6960</v>
      </c>
      <c r="C22" s="29">
        <v>0.637</v>
      </c>
      <c r="D22" s="20">
        <v>9.38</v>
      </c>
      <c r="E22" s="23">
        <v>11979</v>
      </c>
      <c r="F22" s="29"/>
      <c r="G22" s="20">
        <v>16.14</v>
      </c>
      <c r="H22" s="23"/>
      <c r="I22" s="29"/>
      <c r="J22" s="20"/>
      <c r="K22" s="23"/>
      <c r="L22" s="29"/>
      <c r="M22" s="20"/>
      <c r="N22" s="23"/>
      <c r="O22" s="29"/>
      <c r="P22" s="20"/>
    </row>
    <row r="23" spans="1:17" s="269" customFormat="1" ht="15.75" customHeight="1">
      <c r="A23" s="5" t="s">
        <v>147</v>
      </c>
      <c r="B23" s="23">
        <v>3891</v>
      </c>
      <c r="C23" s="29">
        <v>0.662</v>
      </c>
      <c r="D23" s="20">
        <f>(B23+C23)/B9*100</f>
        <v>4.76533942559546</v>
      </c>
      <c r="E23" s="23">
        <v>7446</v>
      </c>
      <c r="F23" s="29">
        <v>0.336</v>
      </c>
      <c r="G23" s="20">
        <f>(E23+F23)/B9*100</f>
        <v>9.118037105234421</v>
      </c>
      <c r="H23" s="23"/>
      <c r="I23" s="29"/>
      <c r="J23" s="20"/>
      <c r="K23" s="23"/>
      <c r="L23" s="29"/>
      <c r="M23" s="20"/>
      <c r="N23" s="23"/>
      <c r="O23" s="29"/>
      <c r="P23" s="20"/>
      <c r="Q23" s="270"/>
    </row>
    <row r="24" spans="1:16" s="269" customFormat="1" ht="4.5" customHeight="1">
      <c r="A24" s="126"/>
      <c r="B24" s="127"/>
      <c r="C24" s="94"/>
      <c r="D24" s="130"/>
      <c r="E24" s="131"/>
      <c r="F24" s="131"/>
      <c r="G24" s="130"/>
      <c r="H24" s="131"/>
      <c r="I24" s="49"/>
      <c r="J24" s="130"/>
      <c r="K24" s="131"/>
      <c r="L24" s="94"/>
      <c r="M24" s="130"/>
      <c r="N24" s="131"/>
      <c r="O24" s="94"/>
      <c r="P24" s="130"/>
    </row>
    <row r="25" spans="1:16" s="158" customFormat="1" ht="13.5" customHeight="1">
      <c r="A25" s="132" t="s">
        <v>47</v>
      </c>
      <c r="B25" s="133"/>
      <c r="C25" s="134"/>
      <c r="D25" s="135"/>
      <c r="E25" s="133"/>
      <c r="F25" s="134"/>
      <c r="G25" s="135"/>
      <c r="H25" s="219"/>
      <c r="I25" s="219"/>
      <c r="J25" s="221"/>
      <c r="K25" s="131"/>
      <c r="L25" s="49"/>
      <c r="M25" s="130"/>
      <c r="N25" s="131"/>
      <c r="O25" s="94"/>
      <c r="P25" s="130"/>
    </row>
    <row r="26" spans="1:16" s="158" customFormat="1" ht="21.75" customHeight="1">
      <c r="A26" s="312" t="s">
        <v>95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</row>
  </sheetData>
  <sheetProtection/>
  <mergeCells count="40">
    <mergeCell ref="B4:D4"/>
    <mergeCell ref="E4:G4"/>
    <mergeCell ref="H4:J4"/>
    <mergeCell ref="K4:M4"/>
    <mergeCell ref="N4:P4"/>
    <mergeCell ref="B5:C5"/>
    <mergeCell ref="E5:F5"/>
    <mergeCell ref="H5:I5"/>
    <mergeCell ref="K5:L5"/>
    <mergeCell ref="N5:O5"/>
    <mergeCell ref="B6:C6"/>
    <mergeCell ref="E6:F6"/>
    <mergeCell ref="K6:L6"/>
    <mergeCell ref="N6:O6"/>
    <mergeCell ref="B10:C10"/>
    <mergeCell ref="E10:F10"/>
    <mergeCell ref="H10:I10"/>
    <mergeCell ref="K10:L10"/>
    <mergeCell ref="B11:D11"/>
    <mergeCell ref="E11:G11"/>
    <mergeCell ref="H11:J11"/>
    <mergeCell ref="K11:M11"/>
    <mergeCell ref="N11:P11"/>
    <mergeCell ref="B12:C12"/>
    <mergeCell ref="E12:F12"/>
    <mergeCell ref="H12:I12"/>
    <mergeCell ref="K12:L12"/>
    <mergeCell ref="N12:O12"/>
    <mergeCell ref="B13:C13"/>
    <mergeCell ref="B18:D18"/>
    <mergeCell ref="E18:G18"/>
    <mergeCell ref="H18:J18"/>
    <mergeCell ref="K18:M18"/>
    <mergeCell ref="N18:P18"/>
    <mergeCell ref="B19:C19"/>
    <mergeCell ref="E19:F19"/>
    <mergeCell ref="H19:I19"/>
    <mergeCell ref="K19:L19"/>
    <mergeCell ref="N19:O19"/>
    <mergeCell ref="A26:P26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1" sqref="A1"/>
    </sheetView>
  </sheetViews>
  <sheetFormatPr defaultColWidth="9.00390625" defaultRowHeight="13.5"/>
  <cols>
    <col min="1" max="1" width="6.625" style="105" customWidth="1"/>
    <col min="2" max="2" width="6.125" style="197" customWidth="1"/>
    <col min="3" max="3" width="3.375" style="199" customWidth="1"/>
    <col min="4" max="4" width="6.00390625" style="198" customWidth="1"/>
    <col min="5" max="5" width="6.125" style="197" customWidth="1"/>
    <col min="6" max="6" width="3.375" style="199" customWidth="1"/>
    <col min="7" max="7" width="6.00390625" style="198" customWidth="1"/>
    <col min="8" max="8" width="6.125" style="197" customWidth="1"/>
    <col min="9" max="9" width="3.375" style="199" customWidth="1"/>
    <col min="10" max="10" width="6.00390625" style="198" customWidth="1"/>
    <col min="11" max="11" width="6.125" style="197" customWidth="1"/>
    <col min="12" max="12" width="3.375" style="199" customWidth="1"/>
    <col min="13" max="13" width="6.00390625" style="198" customWidth="1"/>
    <col min="14" max="14" width="6.125" style="197" customWidth="1"/>
    <col min="15" max="15" width="3.375" style="199" customWidth="1"/>
    <col min="16" max="16" width="6.00390625" style="198" customWidth="1"/>
    <col min="17" max="16384" width="9.00390625" style="105" customWidth="1"/>
  </cols>
  <sheetData>
    <row r="1" spans="1:16" s="55" customFormat="1" ht="12.75" customHeight="1">
      <c r="A1" s="32" t="s">
        <v>69</v>
      </c>
      <c r="B1" s="271"/>
      <c r="C1" s="272"/>
      <c r="D1" s="273"/>
      <c r="E1" s="271"/>
      <c r="F1" s="272"/>
      <c r="G1" s="273"/>
      <c r="H1" s="271"/>
      <c r="I1" s="272"/>
      <c r="J1" s="273"/>
      <c r="K1" s="271"/>
      <c r="L1" s="272"/>
      <c r="M1" s="273"/>
      <c r="N1" s="271"/>
      <c r="O1" s="272"/>
      <c r="P1" s="273"/>
    </row>
    <row r="2" spans="1:16" s="55" customFormat="1" ht="18" customHeight="1">
      <c r="A2" s="72" t="s">
        <v>83</v>
      </c>
      <c r="B2" s="148"/>
      <c r="C2" s="150"/>
      <c r="D2" s="149"/>
      <c r="E2" s="148"/>
      <c r="F2" s="150"/>
      <c r="G2" s="149"/>
      <c r="H2" s="148"/>
      <c r="I2" s="150"/>
      <c r="J2" s="149"/>
      <c r="K2" s="148"/>
      <c r="L2" s="150"/>
      <c r="M2" s="149"/>
      <c r="N2" s="148"/>
      <c r="O2" s="150"/>
      <c r="P2" s="149"/>
    </row>
    <row r="3" spans="1:16" s="55" customFormat="1" ht="12.75" customHeight="1">
      <c r="A3" s="74" t="s">
        <v>44</v>
      </c>
      <c r="B3" s="152"/>
      <c r="C3" s="154"/>
      <c r="D3" s="153"/>
      <c r="E3" s="152"/>
      <c r="F3" s="154"/>
      <c r="G3" s="153"/>
      <c r="H3" s="152"/>
      <c r="I3" s="154"/>
      <c r="J3" s="153"/>
      <c r="K3" s="152"/>
      <c r="L3" s="154"/>
      <c r="M3" s="153"/>
      <c r="N3" s="152"/>
      <c r="O3" s="154"/>
      <c r="P3" s="153"/>
    </row>
    <row r="4" spans="1:18" s="55" customFormat="1" ht="15.75" customHeight="1">
      <c r="A4" s="156" t="s">
        <v>15</v>
      </c>
      <c r="B4" s="305" t="s">
        <v>5</v>
      </c>
      <c r="C4" s="305"/>
      <c r="D4" s="305"/>
      <c r="E4" s="305" t="s">
        <v>6</v>
      </c>
      <c r="F4" s="305"/>
      <c r="G4" s="305"/>
      <c r="H4" s="305" t="s">
        <v>14</v>
      </c>
      <c r="I4" s="305"/>
      <c r="J4" s="307"/>
      <c r="K4" s="305" t="s">
        <v>132</v>
      </c>
      <c r="L4" s="305"/>
      <c r="M4" s="307"/>
      <c r="N4" s="305" t="s">
        <v>7</v>
      </c>
      <c r="O4" s="305"/>
      <c r="P4" s="307"/>
      <c r="Q4" s="88"/>
      <c r="R4" s="88"/>
    </row>
    <row r="5" spans="1:18" s="55" customFormat="1" ht="15.75" customHeight="1">
      <c r="A5" s="7" t="s">
        <v>16</v>
      </c>
      <c r="B5" s="315" t="s">
        <v>84</v>
      </c>
      <c r="C5" s="315"/>
      <c r="D5" s="101" t="s">
        <v>4</v>
      </c>
      <c r="E5" s="315" t="s">
        <v>84</v>
      </c>
      <c r="F5" s="315"/>
      <c r="G5" s="101" t="s">
        <v>4</v>
      </c>
      <c r="H5" s="315" t="s">
        <v>84</v>
      </c>
      <c r="I5" s="315"/>
      <c r="J5" s="101" t="s">
        <v>4</v>
      </c>
      <c r="K5" s="311" t="s">
        <v>84</v>
      </c>
      <c r="L5" s="310"/>
      <c r="M5" s="101" t="s">
        <v>4</v>
      </c>
      <c r="N5" s="315" t="s">
        <v>84</v>
      </c>
      <c r="O5" s="315"/>
      <c r="P5" s="102" t="s">
        <v>4</v>
      </c>
      <c r="Q5" s="88"/>
      <c r="R5" s="10"/>
    </row>
    <row r="6" spans="1:18" s="55" customFormat="1" ht="3.75" customHeight="1">
      <c r="A6" s="79"/>
      <c r="B6" s="106"/>
      <c r="C6" s="107"/>
      <c r="D6" s="108"/>
      <c r="E6" s="106"/>
      <c r="F6" s="107"/>
      <c r="G6" s="108"/>
      <c r="H6" s="106"/>
      <c r="I6" s="107"/>
      <c r="J6" s="108"/>
      <c r="K6" s="109"/>
      <c r="L6" s="110"/>
      <c r="M6" s="111"/>
      <c r="N6" s="112"/>
      <c r="O6" s="26"/>
      <c r="P6" s="104"/>
      <c r="Q6" s="87"/>
      <c r="R6" s="87"/>
    </row>
    <row r="7" spans="1:18" s="55" customFormat="1" ht="15.75" customHeight="1">
      <c r="A7" s="5" t="s">
        <v>149</v>
      </c>
      <c r="B7" s="274">
        <f>SUM(E7:F7,H7:I7,K7:L7,N7:O7,B14:C14,E14:F14,H14:I14,K14:L14,N14:O14,B21:C21)</f>
        <v>79478.985</v>
      </c>
      <c r="C7" s="25"/>
      <c r="D7" s="281">
        <v>100</v>
      </c>
      <c r="E7" s="27">
        <v>16651</v>
      </c>
      <c r="F7" s="29">
        <v>0.8</v>
      </c>
      <c r="G7" s="20">
        <v>20.95</v>
      </c>
      <c r="H7" s="21">
        <v>25511</v>
      </c>
      <c r="I7" s="29">
        <v>0.753</v>
      </c>
      <c r="J7" s="20">
        <v>32.1</v>
      </c>
      <c r="K7" s="21">
        <v>0</v>
      </c>
      <c r="L7" s="29"/>
      <c r="M7" s="20">
        <v>0</v>
      </c>
      <c r="N7" s="22">
        <v>10755</v>
      </c>
      <c r="O7" s="25"/>
      <c r="P7" s="20">
        <v>13.53</v>
      </c>
      <c r="Q7" s="4"/>
      <c r="R7" s="115"/>
    </row>
    <row r="8" spans="1:18" s="55" customFormat="1" ht="15.75" customHeight="1">
      <c r="A8" s="5" t="s">
        <v>150</v>
      </c>
      <c r="B8" s="21">
        <f>SUM(E8:F8,H8:I8,K8:L8,N8:O8,B15:C15,E15:F15,H15:I15,K15:L15,N15:O15,B22:C22)</f>
        <v>74308.99</v>
      </c>
      <c r="C8" s="25"/>
      <c r="D8" s="281">
        <v>100</v>
      </c>
      <c r="E8" s="27">
        <v>24013</v>
      </c>
      <c r="F8" s="29">
        <v>0.787</v>
      </c>
      <c r="G8" s="20">
        <v>32.32</v>
      </c>
      <c r="H8" s="21">
        <v>9403</v>
      </c>
      <c r="I8" s="29">
        <v>0.05</v>
      </c>
      <c r="J8" s="20">
        <v>12.65</v>
      </c>
      <c r="K8" s="21">
        <v>0</v>
      </c>
      <c r="L8" s="29"/>
      <c r="M8" s="20">
        <v>0</v>
      </c>
      <c r="N8" s="22">
        <v>10303</v>
      </c>
      <c r="O8" s="29">
        <v>0.613</v>
      </c>
      <c r="P8" s="20">
        <v>13.87</v>
      </c>
      <c r="Q8" s="4"/>
      <c r="R8" s="115"/>
    </row>
    <row r="9" spans="1:18" s="55" customFormat="1" ht="15.75" customHeight="1">
      <c r="A9" s="252" t="s">
        <v>151</v>
      </c>
      <c r="B9" s="21">
        <f>SUM(E9:F9,H9:I9,K9:L9,N9:O9,B16:C16,E16:F16,H16:I16,K16:L16,N16:O17,B23:C23)</f>
        <v>81511.986</v>
      </c>
      <c r="C9" s="25"/>
      <c r="D9" s="281">
        <v>100</v>
      </c>
      <c r="E9" s="27">
        <v>27055</v>
      </c>
      <c r="F9" s="29">
        <v>0.434</v>
      </c>
      <c r="G9" s="20">
        <f>(E9+F9)/B9*100</f>
        <v>33.191970074192525</v>
      </c>
      <c r="H9" s="22">
        <v>0</v>
      </c>
      <c r="I9" s="29"/>
      <c r="J9" s="20">
        <f>(H9+I9)/B9*100</f>
        <v>0</v>
      </c>
      <c r="K9" s="21">
        <v>17490</v>
      </c>
      <c r="L9" s="29">
        <v>0.64</v>
      </c>
      <c r="M9" s="20">
        <f>(K9+L9)/B9*100</f>
        <v>21.45775223781199</v>
      </c>
      <c r="N9" s="21">
        <v>10943</v>
      </c>
      <c r="O9" s="29">
        <v>0.674</v>
      </c>
      <c r="P9" s="20">
        <f>(N9+O9)/B9*100</f>
        <v>13.425846353443038</v>
      </c>
      <c r="Q9" s="4"/>
      <c r="R9" s="115"/>
    </row>
    <row r="10" spans="1:18" s="55" customFormat="1" ht="3" customHeight="1">
      <c r="A10" s="5"/>
      <c r="B10" s="106"/>
      <c r="C10" s="107"/>
      <c r="D10" s="108"/>
      <c r="E10" s="106"/>
      <c r="F10" s="107"/>
      <c r="G10" s="108"/>
      <c r="H10" s="106"/>
      <c r="I10" s="107"/>
      <c r="J10" s="108"/>
      <c r="K10" s="109"/>
      <c r="L10" s="110"/>
      <c r="M10" s="111"/>
      <c r="N10" s="109"/>
      <c r="O10" s="110"/>
      <c r="P10" s="111"/>
      <c r="Q10" s="87"/>
      <c r="R10" s="87"/>
    </row>
    <row r="11" spans="1:16" s="55" customFormat="1" ht="15.75" customHeight="1">
      <c r="A11" s="156" t="s">
        <v>15</v>
      </c>
      <c r="B11" s="306" t="s">
        <v>9</v>
      </c>
      <c r="C11" s="305"/>
      <c r="D11" s="305"/>
      <c r="E11" s="305" t="s">
        <v>131</v>
      </c>
      <c r="F11" s="305"/>
      <c r="G11" s="305"/>
      <c r="H11" s="305" t="s">
        <v>8</v>
      </c>
      <c r="I11" s="305"/>
      <c r="J11" s="305"/>
      <c r="K11" s="305" t="s">
        <v>40</v>
      </c>
      <c r="L11" s="305"/>
      <c r="M11" s="305"/>
      <c r="N11" s="305" t="s">
        <v>87</v>
      </c>
      <c r="O11" s="305"/>
      <c r="P11" s="307"/>
    </row>
    <row r="12" spans="1:16" s="55" customFormat="1" ht="15.75" customHeight="1">
      <c r="A12" s="7" t="s">
        <v>16</v>
      </c>
      <c r="B12" s="310" t="s">
        <v>84</v>
      </c>
      <c r="C12" s="315"/>
      <c r="D12" s="101" t="s">
        <v>4</v>
      </c>
      <c r="E12" s="315" t="s">
        <v>84</v>
      </c>
      <c r="F12" s="315"/>
      <c r="G12" s="101" t="s">
        <v>4</v>
      </c>
      <c r="H12" s="315" t="s">
        <v>84</v>
      </c>
      <c r="I12" s="315"/>
      <c r="J12" s="101" t="s">
        <v>4</v>
      </c>
      <c r="K12" s="315" t="s">
        <v>84</v>
      </c>
      <c r="L12" s="315"/>
      <c r="M12" s="102" t="s">
        <v>4</v>
      </c>
      <c r="N12" s="315" t="s">
        <v>84</v>
      </c>
      <c r="O12" s="315"/>
      <c r="P12" s="102" t="s">
        <v>4</v>
      </c>
    </row>
    <row r="13" spans="1:16" s="55" customFormat="1" ht="3" customHeight="1">
      <c r="A13" s="208"/>
      <c r="B13" s="112"/>
      <c r="C13" s="26"/>
      <c r="D13" s="104"/>
      <c r="E13" s="112"/>
      <c r="F13" s="26"/>
      <c r="G13" s="104"/>
      <c r="H13" s="106"/>
      <c r="I13" s="107"/>
      <c r="J13" s="108"/>
      <c r="K13" s="112"/>
      <c r="L13" s="26"/>
      <c r="M13" s="104"/>
      <c r="N13" s="112"/>
      <c r="O13" s="26"/>
      <c r="P13" s="104"/>
    </row>
    <row r="14" spans="1:16" s="55" customFormat="1" ht="15.75" customHeight="1">
      <c r="A14" s="5" t="s">
        <v>149</v>
      </c>
      <c r="B14" s="21">
        <v>7570</v>
      </c>
      <c r="C14" s="29">
        <v>0.068</v>
      </c>
      <c r="D14" s="20">
        <v>9.52</v>
      </c>
      <c r="E14" s="21">
        <v>0</v>
      </c>
      <c r="F14" s="29"/>
      <c r="G14" s="20">
        <v>0</v>
      </c>
      <c r="H14" s="21">
        <v>3041</v>
      </c>
      <c r="I14" s="29">
        <v>0.859</v>
      </c>
      <c r="J14" s="20">
        <v>3.83</v>
      </c>
      <c r="K14" s="21">
        <v>9883</v>
      </c>
      <c r="L14" s="29">
        <v>0.357</v>
      </c>
      <c r="M14" s="20">
        <v>12.44</v>
      </c>
      <c r="N14" s="21">
        <v>948</v>
      </c>
      <c r="O14" s="29">
        <v>0.427</v>
      </c>
      <c r="P14" s="20">
        <v>1.19</v>
      </c>
    </row>
    <row r="15" spans="1:16" s="55" customFormat="1" ht="15.75" customHeight="1">
      <c r="A15" s="5" t="s">
        <v>91</v>
      </c>
      <c r="B15" s="21">
        <v>10593</v>
      </c>
      <c r="C15" s="29">
        <v>0.665</v>
      </c>
      <c r="D15" s="20">
        <v>14.26</v>
      </c>
      <c r="E15" s="21">
        <v>0</v>
      </c>
      <c r="F15" s="29"/>
      <c r="G15" s="20">
        <v>0</v>
      </c>
      <c r="H15" s="21">
        <v>1427</v>
      </c>
      <c r="I15" s="29"/>
      <c r="J15" s="20">
        <v>1.92</v>
      </c>
      <c r="K15" s="21">
        <v>7622</v>
      </c>
      <c r="L15" s="29">
        <v>0.906</v>
      </c>
      <c r="M15" s="20">
        <v>10.26</v>
      </c>
      <c r="N15" s="21">
        <v>0</v>
      </c>
      <c r="O15" s="28"/>
      <c r="P15" s="20">
        <f>(N15+O15)/$B$8*100</f>
        <v>0</v>
      </c>
    </row>
    <row r="16" spans="1:16" s="55" customFormat="1" ht="15.75" customHeight="1">
      <c r="A16" s="5" t="s">
        <v>152</v>
      </c>
      <c r="B16" s="21">
        <v>12021</v>
      </c>
      <c r="C16" s="29">
        <v>0.016</v>
      </c>
      <c r="D16" s="20">
        <f>(B16+C16)/B9*100</f>
        <v>14.747543999234663</v>
      </c>
      <c r="E16" s="21">
        <v>4924</v>
      </c>
      <c r="F16" s="29">
        <v>0.748</v>
      </c>
      <c r="G16" s="20">
        <f>(E16+F16)/B9*100</f>
        <v>6.041747038282198</v>
      </c>
      <c r="H16" s="21">
        <v>2102</v>
      </c>
      <c r="I16" s="26"/>
      <c r="J16" s="20">
        <f>(H16+I16)/B9*100</f>
        <v>2.57876185227532</v>
      </c>
      <c r="K16" s="21">
        <v>0</v>
      </c>
      <c r="L16" s="28"/>
      <c r="M16" s="20">
        <f>(K16+L16)/B9*100</f>
        <v>0</v>
      </c>
      <c r="N16" s="21">
        <v>0</v>
      </c>
      <c r="O16" s="29"/>
      <c r="P16" s="20">
        <f>(N16+O16)/B9*100</f>
        <v>0</v>
      </c>
    </row>
    <row r="17" spans="1:16" s="55" customFormat="1" ht="3" customHeight="1">
      <c r="A17" s="266"/>
      <c r="B17" s="263"/>
      <c r="C17" s="264"/>
      <c r="D17" s="265"/>
      <c r="E17" s="263"/>
      <c r="F17" s="264"/>
      <c r="G17" s="265"/>
      <c r="H17" s="263"/>
      <c r="I17" s="264"/>
      <c r="J17" s="265"/>
      <c r="K17" s="263"/>
      <c r="L17" s="264"/>
      <c r="M17" s="265"/>
      <c r="N17" s="263"/>
      <c r="O17" s="264"/>
      <c r="P17" s="265"/>
    </row>
    <row r="18" spans="1:16" s="55" customFormat="1" ht="15.75" customHeight="1">
      <c r="A18" s="156" t="s">
        <v>15</v>
      </c>
      <c r="B18" s="304" t="s">
        <v>11</v>
      </c>
      <c r="C18" s="304"/>
      <c r="D18" s="304"/>
      <c r="E18" s="321"/>
      <c r="F18" s="322"/>
      <c r="G18" s="323"/>
      <c r="H18" s="304"/>
      <c r="I18" s="304"/>
      <c r="J18" s="304"/>
      <c r="K18" s="304"/>
      <c r="L18" s="304"/>
      <c r="M18" s="304"/>
      <c r="N18" s="304"/>
      <c r="O18" s="304"/>
      <c r="P18" s="304"/>
    </row>
    <row r="19" spans="1:16" s="55" customFormat="1" ht="15.75" customHeight="1">
      <c r="A19" s="7" t="s">
        <v>16</v>
      </c>
      <c r="B19" s="315" t="s">
        <v>84</v>
      </c>
      <c r="C19" s="315"/>
      <c r="D19" s="102" t="s">
        <v>4</v>
      </c>
      <c r="E19" s="304"/>
      <c r="F19" s="304"/>
      <c r="G19" s="104"/>
      <c r="H19" s="304"/>
      <c r="I19" s="304"/>
      <c r="J19" s="104"/>
      <c r="K19" s="304"/>
      <c r="L19" s="304"/>
      <c r="M19" s="104"/>
      <c r="N19" s="304"/>
      <c r="O19" s="304"/>
      <c r="P19" s="104"/>
    </row>
    <row r="20" spans="1:16" s="55" customFormat="1" ht="3" customHeight="1">
      <c r="A20" s="208"/>
      <c r="B20" s="112"/>
      <c r="C20" s="26"/>
      <c r="D20" s="104"/>
      <c r="E20" s="112"/>
      <c r="F20" s="26"/>
      <c r="G20" s="104"/>
      <c r="H20" s="109"/>
      <c r="I20" s="110"/>
      <c r="J20" s="111"/>
      <c r="K20" s="112"/>
      <c r="L20" s="26"/>
      <c r="M20" s="104"/>
      <c r="N20" s="112"/>
      <c r="O20" s="26"/>
      <c r="P20" s="104"/>
    </row>
    <row r="21" spans="1:16" s="55" customFormat="1" ht="15.75" customHeight="1">
      <c r="A21" s="5" t="s">
        <v>61</v>
      </c>
      <c r="B21" s="21">
        <v>5116</v>
      </c>
      <c r="C21" s="29">
        <v>0.721</v>
      </c>
      <c r="D21" s="20">
        <v>6.44</v>
      </c>
      <c r="E21" s="21"/>
      <c r="F21" s="26"/>
      <c r="G21" s="20"/>
      <c r="H21" s="21"/>
      <c r="I21" s="29"/>
      <c r="J21" s="20"/>
      <c r="K21" s="21"/>
      <c r="L21" s="29"/>
      <c r="M21" s="20"/>
      <c r="N21" s="21"/>
      <c r="O21" s="29"/>
      <c r="P21" s="20"/>
    </row>
    <row r="22" spans="1:16" s="55" customFormat="1" ht="15.75" customHeight="1">
      <c r="A22" s="5" t="s">
        <v>150</v>
      </c>
      <c r="B22" s="21">
        <v>10944</v>
      </c>
      <c r="C22" s="29">
        <v>0.969</v>
      </c>
      <c r="D22" s="20">
        <v>14.73</v>
      </c>
      <c r="E22" s="21"/>
      <c r="F22" s="26"/>
      <c r="G22" s="20"/>
      <c r="H22" s="21"/>
      <c r="I22" s="29"/>
      <c r="J22" s="20"/>
      <c r="K22" s="21"/>
      <c r="L22" s="28"/>
      <c r="M22" s="20"/>
      <c r="N22" s="21"/>
      <c r="O22" s="29"/>
      <c r="P22" s="20"/>
    </row>
    <row r="23" spans="1:19" s="55" customFormat="1" ht="15.75" customHeight="1">
      <c r="A23" s="5" t="s">
        <v>128</v>
      </c>
      <c r="B23" s="21">
        <v>6974</v>
      </c>
      <c r="C23" s="29">
        <v>0.474</v>
      </c>
      <c r="D23" s="20">
        <f>(B23+C23)/B9*100</f>
        <v>8.556378444760258</v>
      </c>
      <c r="E23" s="21"/>
      <c r="F23" s="26"/>
      <c r="G23" s="20"/>
      <c r="H23" s="21"/>
      <c r="I23" s="29"/>
      <c r="J23" s="20"/>
      <c r="K23" s="21"/>
      <c r="L23" s="28"/>
      <c r="M23" s="20"/>
      <c r="N23" s="21"/>
      <c r="O23" s="29"/>
      <c r="P23" s="20"/>
      <c r="S23" s="275"/>
    </row>
    <row r="24" spans="1:16" s="55" customFormat="1" ht="3" customHeight="1">
      <c r="A24" s="267"/>
      <c r="B24" s="263"/>
      <c r="C24" s="264"/>
      <c r="D24" s="265"/>
      <c r="E24" s="109"/>
      <c r="F24" s="110"/>
      <c r="G24" s="111"/>
      <c r="H24" s="109"/>
      <c r="I24" s="110"/>
      <c r="J24" s="111"/>
      <c r="K24" s="109"/>
      <c r="L24" s="110"/>
      <c r="M24" s="111"/>
      <c r="N24" s="109"/>
      <c r="O24" s="110"/>
      <c r="P24" s="111"/>
    </row>
    <row r="25" spans="1:16" s="155" customFormat="1" ht="13.5" customHeight="1">
      <c r="A25" s="251" t="s">
        <v>47</v>
      </c>
      <c r="B25" s="152"/>
      <c r="C25" s="154"/>
      <c r="D25" s="153"/>
      <c r="E25" s="152"/>
      <c r="F25" s="154"/>
      <c r="G25" s="153"/>
      <c r="H25" s="152"/>
      <c r="I25" s="154"/>
      <c r="J25" s="153"/>
      <c r="K25" s="109"/>
      <c r="L25" s="110"/>
      <c r="M25" s="111"/>
      <c r="N25" s="109"/>
      <c r="O25" s="110"/>
      <c r="P25" s="111"/>
    </row>
    <row r="26" spans="1:16" s="155" customFormat="1" ht="25.5" customHeight="1">
      <c r="A26" s="320" t="s">
        <v>95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</row>
  </sheetData>
  <sheetProtection/>
  <mergeCells count="31">
    <mergeCell ref="E5:F5"/>
    <mergeCell ref="H19:I19"/>
    <mergeCell ref="K5:L5"/>
    <mergeCell ref="K19:L19"/>
    <mergeCell ref="K12:L12"/>
    <mergeCell ref="N5:O5"/>
    <mergeCell ref="N18:P18"/>
    <mergeCell ref="N11:P11"/>
    <mergeCell ref="E19:F19"/>
    <mergeCell ref="E12:F12"/>
    <mergeCell ref="B11:D11"/>
    <mergeCell ref="E11:G11"/>
    <mergeCell ref="H11:J11"/>
    <mergeCell ref="K11:M11"/>
    <mergeCell ref="B19:C19"/>
    <mergeCell ref="B4:D4"/>
    <mergeCell ref="E4:G4"/>
    <mergeCell ref="H4:J4"/>
    <mergeCell ref="K4:M4"/>
    <mergeCell ref="N4:P4"/>
    <mergeCell ref="N19:O19"/>
    <mergeCell ref="B5:C5"/>
    <mergeCell ref="B12:C12"/>
    <mergeCell ref="H5:I5"/>
    <mergeCell ref="H12:I12"/>
    <mergeCell ref="N12:O12"/>
    <mergeCell ref="A26:P26"/>
    <mergeCell ref="B18:D18"/>
    <mergeCell ref="E18:G18"/>
    <mergeCell ref="H18:J18"/>
    <mergeCell ref="K18:M18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05" customWidth="1"/>
    <col min="2" max="2" width="5.875" style="105" customWidth="1"/>
    <col min="3" max="3" width="2.50390625" style="105" customWidth="1"/>
    <col min="4" max="4" width="5.625" style="198" customWidth="1"/>
    <col min="5" max="5" width="5.875" style="105" customWidth="1"/>
    <col min="6" max="6" width="2.50390625" style="105" customWidth="1"/>
    <col min="7" max="7" width="5.625" style="198" customWidth="1"/>
    <col min="8" max="8" width="5.875" style="105" customWidth="1"/>
    <col min="9" max="9" width="2.50390625" style="105" customWidth="1"/>
    <col min="10" max="10" width="5.625" style="198" customWidth="1"/>
    <col min="11" max="11" width="5.875" style="105" customWidth="1"/>
    <col min="12" max="12" width="2.50390625" style="105" customWidth="1"/>
    <col min="13" max="13" width="5.625" style="105" customWidth="1"/>
    <col min="14" max="14" width="5.875" style="105" customWidth="1"/>
    <col min="15" max="15" width="2.50390625" style="105" customWidth="1"/>
    <col min="16" max="16" width="5.625" style="105" customWidth="1"/>
    <col min="17" max="17" width="7.75390625" style="105" customWidth="1"/>
    <col min="18" max="16384" width="9.00390625" style="105" customWidth="1"/>
  </cols>
  <sheetData>
    <row r="1" spans="1:17" s="55" customFormat="1" ht="12.75" customHeight="1">
      <c r="A1" s="32" t="s">
        <v>69</v>
      </c>
      <c r="B1" s="54"/>
      <c r="C1" s="54"/>
      <c r="D1" s="273"/>
      <c r="E1" s="54"/>
      <c r="F1" s="54"/>
      <c r="G1" s="273"/>
      <c r="H1" s="54"/>
      <c r="I1" s="54"/>
      <c r="J1" s="273"/>
      <c r="K1" s="54"/>
      <c r="L1" s="54"/>
      <c r="M1" s="54"/>
      <c r="N1" s="54"/>
      <c r="O1" s="54"/>
      <c r="P1" s="54"/>
      <c r="Q1" s="225"/>
    </row>
    <row r="2" spans="1:17" s="55" customFormat="1" ht="18" customHeight="1">
      <c r="A2" s="72" t="s">
        <v>83</v>
      </c>
      <c r="B2" s="73"/>
      <c r="C2" s="73"/>
      <c r="D2" s="149"/>
      <c r="E2" s="73"/>
      <c r="F2" s="73"/>
      <c r="G2" s="149"/>
      <c r="H2" s="73"/>
      <c r="I2" s="73"/>
      <c r="J2" s="149"/>
      <c r="K2" s="73"/>
      <c r="L2" s="73"/>
      <c r="M2" s="73"/>
      <c r="N2" s="73"/>
      <c r="O2" s="73"/>
      <c r="P2" s="73"/>
      <c r="Q2" s="151"/>
    </row>
    <row r="3" spans="1:16" s="55" customFormat="1" ht="12.75" customHeight="1">
      <c r="A3" s="212" t="s">
        <v>96</v>
      </c>
      <c r="B3" s="33"/>
      <c r="C3" s="33"/>
      <c r="D3" s="213"/>
      <c r="E3" s="33"/>
      <c r="F3" s="33"/>
      <c r="G3" s="213"/>
      <c r="H3" s="33"/>
      <c r="I3" s="33"/>
      <c r="J3" s="213"/>
      <c r="K3" s="33"/>
      <c r="L3" s="33"/>
      <c r="M3" s="33"/>
      <c r="N3" s="33"/>
      <c r="O3" s="33"/>
      <c r="P3" s="33"/>
    </row>
    <row r="4" spans="1:10" s="55" customFormat="1" ht="15.75" customHeight="1">
      <c r="A4" s="156" t="s">
        <v>15</v>
      </c>
      <c r="B4" s="305" t="s">
        <v>5</v>
      </c>
      <c r="C4" s="305"/>
      <c r="D4" s="305"/>
      <c r="E4" s="305" t="s">
        <v>11</v>
      </c>
      <c r="F4" s="305"/>
      <c r="G4" s="305"/>
      <c r="H4" s="305" t="s">
        <v>12</v>
      </c>
      <c r="I4" s="305"/>
      <c r="J4" s="307"/>
    </row>
    <row r="5" spans="1:10" s="55" customFormat="1" ht="15.75" customHeight="1">
      <c r="A5" s="7" t="s">
        <v>16</v>
      </c>
      <c r="B5" s="315" t="s">
        <v>84</v>
      </c>
      <c r="C5" s="315"/>
      <c r="D5" s="101" t="s">
        <v>4</v>
      </c>
      <c r="E5" s="315" t="s">
        <v>84</v>
      </c>
      <c r="F5" s="315"/>
      <c r="G5" s="101" t="s">
        <v>4</v>
      </c>
      <c r="H5" s="315" t="s">
        <v>84</v>
      </c>
      <c r="I5" s="315"/>
      <c r="J5" s="102" t="s">
        <v>4</v>
      </c>
    </row>
    <row r="6" spans="1:10" s="55" customFormat="1" ht="3" customHeight="1">
      <c r="A6" s="202"/>
      <c r="B6" s="64"/>
      <c r="C6" s="64"/>
      <c r="D6" s="108"/>
      <c r="E6" s="64"/>
      <c r="F6" s="64"/>
      <c r="G6" s="108"/>
      <c r="H6" s="64"/>
      <c r="I6" s="64"/>
      <c r="J6" s="108"/>
    </row>
    <row r="7" spans="1:10" s="64" customFormat="1" ht="15.75" customHeight="1">
      <c r="A7" s="125" t="s">
        <v>153</v>
      </c>
      <c r="B7" s="23">
        <v>86605</v>
      </c>
      <c r="C7" s="9"/>
      <c r="D7" s="281">
        <v>100</v>
      </c>
      <c r="E7" s="113">
        <v>3270</v>
      </c>
      <c r="F7" s="9"/>
      <c r="G7" s="20">
        <v>3.78</v>
      </c>
      <c r="H7" s="113">
        <v>83335</v>
      </c>
      <c r="J7" s="20">
        <v>96.22</v>
      </c>
    </row>
    <row r="8" spans="1:10" s="64" customFormat="1" ht="15.75" customHeight="1">
      <c r="A8" s="125" t="s">
        <v>154</v>
      </c>
      <c r="B8" s="23">
        <v>60042</v>
      </c>
      <c r="C8" s="9"/>
      <c r="D8" s="281">
        <v>100</v>
      </c>
      <c r="E8" s="113">
        <v>163</v>
      </c>
      <c r="F8" s="9"/>
      <c r="G8" s="20">
        <v>0.27</v>
      </c>
      <c r="H8" s="113">
        <v>59879</v>
      </c>
      <c r="J8" s="20">
        <v>99.73</v>
      </c>
    </row>
    <row r="9" spans="1:10" s="64" customFormat="1" ht="15.75" customHeight="1">
      <c r="A9" s="125" t="s">
        <v>155</v>
      </c>
      <c r="B9" s="23">
        <v>85562</v>
      </c>
      <c r="C9" s="9"/>
      <c r="D9" s="281">
        <v>100</v>
      </c>
      <c r="E9" s="113">
        <v>987</v>
      </c>
      <c r="F9" s="9"/>
      <c r="G9" s="20">
        <v>1.15</v>
      </c>
      <c r="H9" s="113">
        <v>84575</v>
      </c>
      <c r="I9" s="87"/>
      <c r="J9" s="20">
        <v>98.85</v>
      </c>
    </row>
    <row r="10" spans="1:10" s="55" customFormat="1" ht="3.75" customHeight="1">
      <c r="A10" s="209"/>
      <c r="B10" s="87"/>
      <c r="C10" s="87"/>
      <c r="D10" s="111"/>
      <c r="E10" s="87"/>
      <c r="F10" s="87"/>
      <c r="G10" s="111"/>
      <c r="H10" s="87"/>
      <c r="I10" s="87"/>
      <c r="J10" s="111"/>
    </row>
    <row r="11" spans="1:17" s="155" customFormat="1" ht="13.5" customHeight="1">
      <c r="A11" s="132" t="s">
        <v>47</v>
      </c>
      <c r="B11" s="2"/>
      <c r="C11" s="2"/>
      <c r="D11" s="136"/>
      <c r="E11" s="2"/>
      <c r="F11" s="2"/>
      <c r="G11" s="136"/>
      <c r="H11" s="122"/>
      <c r="I11" s="122"/>
      <c r="J11" s="137"/>
      <c r="K11" s="87"/>
      <c r="L11" s="87"/>
      <c r="M11" s="87"/>
      <c r="N11" s="87"/>
      <c r="O11" s="87"/>
      <c r="P11" s="87"/>
      <c r="Q11" s="121"/>
    </row>
  </sheetData>
  <sheetProtection/>
  <mergeCells count="6">
    <mergeCell ref="B4:D4"/>
    <mergeCell ref="E4:G4"/>
    <mergeCell ref="H4:J4"/>
    <mergeCell ref="B5:C5"/>
    <mergeCell ref="E5:F5"/>
    <mergeCell ref="H5:I5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2018-05-14T06:08:01Z</cp:lastPrinted>
  <dcterms:created xsi:type="dcterms:W3CDTF">2003-07-30T02:20:32Z</dcterms:created>
  <dcterms:modified xsi:type="dcterms:W3CDTF">2018-05-25T00:53:35Z</dcterms:modified>
  <cp:category/>
  <cp:version/>
  <cp:contentType/>
  <cp:contentStatus/>
</cp:coreProperties>
</file>