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505" yWindow="65521" windowWidth="11550" windowHeight="9840" tabRatio="894" activeTab="0"/>
  </bookViews>
  <sheets>
    <sheet name="1表" sheetId="1" r:id="rId1"/>
    <sheet name="2表" sheetId="2" r:id="rId2"/>
    <sheet name="3表" sheetId="3" r:id="rId3"/>
    <sheet name="4表" sheetId="4" r:id="rId4"/>
    <sheet name="5表" sheetId="5" r:id="rId5"/>
    <sheet name="6表" sheetId="6" r:id="rId6"/>
    <sheet name="7表" sheetId="7" r:id="rId7"/>
    <sheet name="8表" sheetId="8" r:id="rId8"/>
  </sheets>
  <definedNames/>
  <calcPr fullCalcOnLoad="1"/>
</workbook>
</file>

<file path=xl/sharedStrings.xml><?xml version="1.0" encoding="utf-8"?>
<sst xmlns="http://schemas.openxmlformats.org/spreadsheetml/2006/main" count="305" uniqueCount="176">
  <si>
    <t>対前年度当初予算比</t>
  </si>
  <si>
    <t>増減額</t>
  </si>
  <si>
    <t>総額</t>
  </si>
  <si>
    <t>一般会計</t>
  </si>
  <si>
    <t>競輪事業</t>
  </si>
  <si>
    <t>国民健康保険事業</t>
  </si>
  <si>
    <t>下水道事業</t>
  </si>
  <si>
    <t>駐車場事業</t>
  </si>
  <si>
    <t>介護保険事業</t>
  </si>
  <si>
    <t>款</t>
  </si>
  <si>
    <t>市税</t>
  </si>
  <si>
    <t>地方譲与税</t>
  </si>
  <si>
    <t>利子割交付金</t>
  </si>
  <si>
    <t>地方消費税交付金</t>
  </si>
  <si>
    <t>特別地方消費税交付金</t>
  </si>
  <si>
    <t>自動車取得税交付金</t>
  </si>
  <si>
    <t>交通安全対策特別交付金</t>
  </si>
  <si>
    <t>地方特例交付金</t>
  </si>
  <si>
    <t>地方交付税</t>
  </si>
  <si>
    <t>分担金及び負担金</t>
  </si>
  <si>
    <t>使用料及び手数料</t>
  </si>
  <si>
    <t>国庫支出金</t>
  </si>
  <si>
    <t>都支出金</t>
  </si>
  <si>
    <t>財産収入</t>
  </si>
  <si>
    <t>寄附金</t>
  </si>
  <si>
    <t>繰入金</t>
  </si>
  <si>
    <t>繰越金</t>
  </si>
  <si>
    <t>諸収入</t>
  </si>
  <si>
    <t>市債</t>
  </si>
  <si>
    <t>議会費</t>
  </si>
  <si>
    <t>総務費</t>
  </si>
  <si>
    <t>民生費</t>
  </si>
  <si>
    <t>衛生費</t>
  </si>
  <si>
    <t>労働費</t>
  </si>
  <si>
    <t>農林費</t>
  </si>
  <si>
    <t>商工費</t>
  </si>
  <si>
    <t>土木費</t>
  </si>
  <si>
    <t>消防費</t>
  </si>
  <si>
    <t>教育費</t>
  </si>
  <si>
    <t>公債費</t>
  </si>
  <si>
    <t>予備費</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</si>
  <si>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</si>
  <si>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</si>
  <si>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</si>
  <si>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</si>
  <si>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</si>
  <si>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</si>
  <si>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</si>
  <si>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</si>
  <si>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</si>
  <si>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</si>
  <si>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</si>
  <si>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</si>
  <si>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</si>
  <si>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</si>
  <si>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</si>
  <si>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</si>
  <si>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</si>
  <si>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</si>
  <si>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</si>
  <si>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</si>
  <si>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</si>
  <si>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</si>
  <si>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</si>
  <si>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</si>
  <si>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</si>
  <si>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</si>
  <si>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会計名</t>
  </si>
  <si>
    <t>特別会計</t>
  </si>
  <si>
    <t>財務省</t>
  </si>
  <si>
    <t>東京都</t>
  </si>
  <si>
    <t>市中金融機関</t>
  </si>
  <si>
    <t>総務債</t>
  </si>
  <si>
    <t>民生債</t>
  </si>
  <si>
    <t>衛生債</t>
  </si>
  <si>
    <t>土木債</t>
  </si>
  <si>
    <t>公営住宅債</t>
  </si>
  <si>
    <t>教育債</t>
  </si>
  <si>
    <t>減収補てん債</t>
  </si>
  <si>
    <t>減税補てん債</t>
  </si>
  <si>
    <t>臨時税収補てん債</t>
  </si>
  <si>
    <t>下水道債</t>
  </si>
  <si>
    <t>歳入 （千円）</t>
  </si>
  <si>
    <t>歳出 （千円）</t>
  </si>
  <si>
    <t>差引 （千円）</t>
  </si>
  <si>
    <t>財政力指数</t>
  </si>
  <si>
    <t>基準財政収入額</t>
  </si>
  <si>
    <t>実質収支比率</t>
  </si>
  <si>
    <t>公債費比率</t>
  </si>
  <si>
    <t>地方債制限比率</t>
  </si>
  <si>
    <t>経常収支比率</t>
  </si>
  <si>
    <t>地方債現在高</t>
  </si>
  <si>
    <t>債務負担行為</t>
  </si>
  <si>
    <t>収益事業収入額</t>
  </si>
  <si>
    <t>臨時財政対策債</t>
  </si>
  <si>
    <t>基準財政需要額</t>
  </si>
  <si>
    <t>標準財政規模</t>
  </si>
  <si>
    <t>配当割交付金</t>
  </si>
  <si>
    <t>株式等譲渡所得割交付金</t>
  </si>
  <si>
    <t>株式等譲渡所得割交付金</t>
  </si>
  <si>
    <t>八王子市</t>
  </si>
  <si>
    <t>国有提供施設等所在
市町村助成交付金等</t>
  </si>
  <si>
    <t>消防債</t>
  </si>
  <si>
    <t>借入先</t>
  </si>
  <si>
    <t>目的別</t>
  </si>
  <si>
    <t>会計別</t>
  </si>
  <si>
    <t>（１）　歳　　　　入</t>
  </si>
  <si>
    <t>（２）　歳　　　　出</t>
  </si>
  <si>
    <t>資料：財務部財政課</t>
  </si>
  <si>
    <t>資料：財務部財政課</t>
  </si>
  <si>
    <t>後期高齢者医療事業</t>
  </si>
  <si>
    <t>（単位：千円，％）</t>
  </si>
  <si>
    <t>（単位：千円）</t>
  </si>
  <si>
    <t>（単位：円）</t>
  </si>
  <si>
    <t>国有提供施設等所在
市町村助成交付金等</t>
  </si>
  <si>
    <t>地方公共団体金融機構</t>
  </si>
  <si>
    <t>減収補てん債（特例分）</t>
  </si>
  <si>
    <t>全国市有物件災害共済会</t>
  </si>
  <si>
    <t>東京都区市町村振興協会</t>
  </si>
  <si>
    <t>会計名</t>
  </si>
  <si>
    <t>4表　会計別決算額の推移</t>
  </si>
  <si>
    <t>5表　一般会計決算額の推移</t>
  </si>
  <si>
    <t>8表　財政諸指標 （各年度の決算状況） の推移</t>
  </si>
  <si>
    <t>（単位：千円）</t>
  </si>
  <si>
    <t>独立行政法人郵便貯金・
簡易生命保険管理機構</t>
  </si>
  <si>
    <t>当初予算額</t>
  </si>
  <si>
    <t>農林債</t>
  </si>
  <si>
    <t>東京都市町村職員共済会</t>
  </si>
  <si>
    <t>件数</t>
  </si>
  <si>
    <t>7表　市債の現況</t>
  </si>
  <si>
    <t>当 初 予 算 額</t>
  </si>
  <si>
    <t>構 成 比</t>
  </si>
  <si>
    <t>市　　　　　名</t>
  </si>
  <si>
    <t>一 般 会 計</t>
  </si>
  <si>
    <t>平成24年度</t>
  </si>
  <si>
    <t>平成24年度</t>
  </si>
  <si>
    <t>平成25年度</t>
  </si>
  <si>
    <t>構成比</t>
  </si>
  <si>
    <t>当初予算額</t>
  </si>
  <si>
    <t>増減額</t>
  </si>
  <si>
    <t>（２）　歳出</t>
  </si>
  <si>
    <t>（１）　歳入</t>
  </si>
  <si>
    <t>総額</t>
  </si>
  <si>
    <t>議会費</t>
  </si>
  <si>
    <t>総務費</t>
  </si>
  <si>
    <t>民生費</t>
  </si>
  <si>
    <t>衛生費</t>
  </si>
  <si>
    <t>労働費</t>
  </si>
  <si>
    <t>農林費</t>
  </si>
  <si>
    <t>商工費</t>
  </si>
  <si>
    <t>土木費</t>
  </si>
  <si>
    <t>消防費</t>
  </si>
  <si>
    <t>教育費</t>
  </si>
  <si>
    <t>公債費</t>
  </si>
  <si>
    <t>予備費</t>
  </si>
  <si>
    <t>市名</t>
  </si>
  <si>
    <t>金額</t>
  </si>
  <si>
    <t>小計</t>
  </si>
  <si>
    <t>総計</t>
  </si>
  <si>
    <t>項目</t>
  </si>
  <si>
    <t>平成26年度</t>
  </si>
  <si>
    <r>
      <t>注：「</t>
    </r>
    <r>
      <rPr>
        <sz val="9"/>
        <rFont val="ＭＳ Ｐ明朝"/>
        <family val="1"/>
      </rPr>
      <t>財政力指数</t>
    </r>
    <r>
      <rPr>
        <sz val="9"/>
        <rFont val="ＭＳ 明朝"/>
        <family val="1"/>
      </rPr>
      <t>」</t>
    </r>
    <r>
      <rPr>
        <sz val="9"/>
        <rFont val="ＭＳ Ｐ明朝"/>
        <family val="1"/>
      </rPr>
      <t>とは、当該年度を含む前3か年の「基準財政収入額」÷「基準財政需要額」を平均したもの。</t>
    </r>
  </si>
  <si>
    <t>注：(　)内の数値は、減税補てん債及び臨時財政対策債をそれぞれ経常一般財源等に加えた数値。</t>
  </si>
  <si>
    <t>-</t>
  </si>
  <si>
    <t>注：端数処理のため構成比の総額は内訳の合計に一致しない場合がある。</t>
  </si>
  <si>
    <t>特別会計
下水道事業</t>
  </si>
  <si>
    <t>平成27年度</t>
  </si>
  <si>
    <t>12議会・行政－3財政</t>
  </si>
  <si>
    <t>（単位：円）</t>
  </si>
  <si>
    <t>1表　平成29年度会計別当初予算額</t>
  </si>
  <si>
    <t>2表　平成29年度一般会計歳入歳出当初予算額</t>
  </si>
  <si>
    <t>3表　多摩26市の平成29年度一般会計当初予算額</t>
  </si>
  <si>
    <t>平成28年度</t>
  </si>
  <si>
    <t>6表　多摩26市の平成28年度一般会計決算額と財政力指数</t>
  </si>
  <si>
    <t>（単位：円）　　平成29年3月31日現在</t>
  </si>
  <si>
    <t>東京都区市町村振興協会</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</si>
</sst>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quot;△ &quot;#,##0"/>
    <numFmt numFmtId="179" formatCode="#,##0.000_ "/>
    <numFmt numFmtId="180" formatCode="0.0_ "/>
    <numFmt numFmtId="181" formatCode="0.000_ "/>
    <numFmt numFmtId="182" formatCode="#,##0_);[Red]\(#,##0\)"/>
    <numFmt numFmtId="183" formatCode="#,##0.000_);[Red]\(#,##0.000\)"/>
    <numFmt numFmtId="184" formatCode="#,##0.0_);[Red]\(#,##0.0\)"/>
    <numFmt numFmtId="185" formatCode="0_);[Red]\(0\)"/>
    <numFmt numFmtId="186" formatCode="[&lt;=999]000;[&lt;=99999]000\-00;000\-0000"/>
    <numFmt numFmtId="187" formatCode="#,##0.0_ "/>
    <numFmt numFmtId="188" formatCode="0;&quot;△ &quot;0"/>
    <numFmt numFmtId="189" formatCode="#,##0.0;&quot;△ &quot;#,##0.0"/>
    <numFmt numFmtId="190" formatCode="#,##0.0_);\(#,##0.0\)"/>
    <numFmt numFmtId="191" formatCode="#,##0_);\(#,##0\)"/>
    <numFmt numFmtId="192" formatCode="0.0%"/>
    <numFmt numFmtId="193" formatCode="0_);\(0\)"/>
    <numFmt numFmtId="194" formatCode="0.0_);[Red]\(0.0\)"/>
    <numFmt numFmtId="195" formatCode="0.0_);\(0.0\)"/>
    <numFmt numFmtId="196" formatCode="#,##0_ ;[Red]\-#,##0\ "/>
    <numFmt numFmtId="197" formatCode="[=0]&quot;-&quot;;#,###"/>
    <numFmt numFmtId="198" formatCode="[=0]&quot;-&quot;;0,000.00"/>
    <numFmt numFmtId="199" formatCode="[=0]&quot;-&quot;;#,###.0"/>
    <numFmt numFmtId="200" formatCode="[&lt;0]0;[=0]&quot;-&quot;;#,###"/>
    <numFmt numFmtId="201" formatCode="[&lt;1]&quot;0&quot;;[=0]&quot;-&quot;;#,###.0"/>
    <numFmt numFmtId="202" formatCode="[&lt;1]&quot;0.&quot;;[=0]&quot;-&quot;;#,###.0"/>
    <numFmt numFmtId="203" formatCode="[=0]&quot;-&quot;;[&lt;1]&quot;0&quot;;#,###.0;@"/>
    <numFmt numFmtId="204" formatCode="[&gt;0]&quot;0&quot;;[=0]&quot;－&quot;;&quot;△ &quot;@"/>
    <numFmt numFmtId="205" formatCode="\(@\)"/>
    <numFmt numFmtId="206" formatCode="[=0]&quot;-&quot;;[&lt;1]&quot;0&quot;;#,###"/>
    <numFmt numFmtId="207" formatCode="\(* General\);\(* \-General\)"/>
    <numFmt numFmtId="208" formatCode="\(General\)"/>
    <numFmt numFmtId="209" formatCode="\(General\);\(&quot;△&quot;General\)"/>
    <numFmt numFmtId="210" formatCode="\(#,##0\);\(&quot;△&quot;#,##0\)"/>
    <numFmt numFmtId="211" formatCode="\(#,##0.0\);\(&quot;△&quot;#,##0\)"/>
    <numFmt numFmtId="212" formatCode="\(#,###.#\);\(&quot;△&quot;#,##0\)"/>
    <numFmt numFmtId="213" formatCode="\(#,###.0\);\(&quot;△&quot;#,##0\)"/>
    <numFmt numFmtId="214" formatCode="\(#,###.0\);\(&quot;△&quot;#,###.0\)"/>
    <numFmt numFmtId="215" formatCode="#,###"/>
    <numFmt numFmtId="216" formatCode="[=0]&quot;－&quot;;[&lt;1]&quot;0&quot;;#,##0"/>
    <numFmt numFmtId="217" formatCode="[=0]&quot;－&quot;;[&lt;0]&quot;△ &quot;#,##0;#,##0"/>
    <numFmt numFmtId="218" formatCode="0.0"/>
    <numFmt numFmtId="219" formatCode="[&lt;=999]000;[&lt;=9999]000\-00;000\-0000"/>
    <numFmt numFmtId="220" formatCode="[=0]&quot;－&quot;;[&lt;1]&quot;0&quot;;#,###.0"/>
    <numFmt numFmtId="221" formatCode="[=0]&quot;－&quot;;[&lt;0.1]&quot;0&quot;;#,###.0"/>
    <numFmt numFmtId="222" formatCode="[=0]&quot;－&quot;;[&lt;0.1]&quot;0&quot;;#,##0.0"/>
    <numFmt numFmtId="223" formatCode="\(0.0\)"/>
    <numFmt numFmtId="224" formatCode="#,##0;&quot;▲ &quot;#,##0"/>
    <numFmt numFmtId="225" formatCode="[=0]&quot;－&quot;;[&lt;1]&quot;0&quot;;#,##0.0"/>
    <numFmt numFmtId="226" formatCode="[=0]&quot;－&quot;;[&lt;0.1]&quot;0.0&quot;;#,##0.0"/>
    <numFmt numFmtId="227" formatCode="[=0]&quot;－&quot;;[&lt;0]&quot;△&quot;#,##0;#,##0"/>
    <numFmt numFmtId="228" formatCode="\(00.0\)"/>
    <numFmt numFmtId="229" formatCode="[=0]&quot;-&quot;;[&lt;1]&quot;0&quot;;#,##0"/>
    <numFmt numFmtId="230" formatCode="[=0]&quot;-&quot;;[&lt;0.1]&quot;0&quot;;#,##0.0"/>
    <numFmt numFmtId="231" formatCode="[=0]&quot;-&quot;;[&lt;0.1]&quot;0.0&quot;;#,##0.0"/>
    <numFmt numFmtId="232" formatCode="#,##0;&quot;△&quot;#,##0;&quot;-&quot;"/>
    <numFmt numFmtId="233" formatCode="[=0]&quot;-&quot;;[&lt;0]&quot;△ &quot;#,##0;#,##0"/>
    <numFmt numFmtId="234" formatCode="#,##0.000000000_ "/>
    <numFmt numFmtId="235" formatCode="0.0000_);[Red]\(0.0000\)"/>
    <numFmt numFmtId="236" formatCode="#,##0.000"/>
    <numFmt numFmtId="237" formatCode="[=0]&quot;- &quot;;[&lt;1]&quot;0 &quot;;#,##0\ "/>
  </numFmts>
  <fonts count="49">
    <font>
      <sz val="11"/>
      <name val="ＭＳ Ｐゴシック"/>
      <family val="3"/>
    </font>
    <font>
      <sz val="6"/>
      <name val="ＭＳ Ｐゴシック"/>
      <family val="3"/>
    </font>
    <font>
      <sz val="14"/>
      <name val="HGPｺﾞｼｯｸE"/>
      <family val="3"/>
    </font>
    <font>
      <sz val="9"/>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b/>
      <sz val="11"/>
      <name val="ＭＳ Ｐゴシック"/>
      <family val="3"/>
    </font>
    <font>
      <sz val="9"/>
      <name val="ＭＳ Ｐ明朝"/>
      <family val="1"/>
    </font>
    <font>
      <sz val="9"/>
      <name val="ＭＳ 明朝"/>
      <family val="1"/>
    </font>
    <font>
      <sz val="10"/>
      <name val="ＭＳ Ｐ明朝"/>
      <family val="1"/>
    </font>
    <font>
      <sz val="11"/>
      <name val="ＭＳ Ｐ明朝"/>
      <family val="1"/>
    </font>
    <font>
      <sz val="7.5"/>
      <name val="ＭＳ Ｐ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hair"/>
      <right style="hair"/>
      <top style="thin"/>
      <bottom style="hair"/>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style="hair"/>
      <top style="thin"/>
      <bottom style="hair"/>
    </border>
    <border>
      <left>
        <color indexed="63"/>
      </left>
      <right>
        <color indexed="63"/>
      </right>
      <top>
        <color indexed="63"/>
      </top>
      <bottom style="thin"/>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style="thin"/>
    </border>
    <border>
      <left style="hair"/>
      <right>
        <color indexed="63"/>
      </right>
      <top style="thin"/>
      <bottom style="hair"/>
    </border>
    <border>
      <left style="hair"/>
      <right style="hair"/>
      <top style="hair"/>
      <bottom style="hair"/>
    </border>
    <border>
      <left style="hair"/>
      <right>
        <color indexed="63"/>
      </right>
      <top>
        <color indexed="63"/>
      </top>
      <bottom>
        <color indexed="63"/>
      </bottom>
    </border>
    <border>
      <left style="hair"/>
      <right>
        <color indexed="63"/>
      </right>
      <top>
        <color indexed="63"/>
      </top>
      <bottom style="thin"/>
    </border>
    <border>
      <left style="hair"/>
      <right>
        <color indexed="63"/>
      </right>
      <top style="hair"/>
      <bottom>
        <color indexed="63"/>
      </bottom>
    </border>
    <border>
      <left style="thin"/>
      <right>
        <color indexed="63"/>
      </right>
      <top>
        <color indexed="63"/>
      </top>
      <bottom style="thin"/>
    </border>
    <border>
      <left>
        <color indexed="63"/>
      </left>
      <right style="hair"/>
      <top style="thin"/>
      <bottom>
        <color indexed="63"/>
      </bottom>
    </border>
    <border>
      <left style="hair"/>
      <right>
        <color indexed="63"/>
      </right>
      <top style="thin"/>
      <bottom>
        <color indexed="63"/>
      </bottom>
    </border>
    <border>
      <left style="hair"/>
      <right>
        <color indexed="63"/>
      </right>
      <top style="hair"/>
      <bottom style="hair"/>
    </border>
    <border>
      <left style="thin"/>
      <right>
        <color indexed="63"/>
      </right>
      <top style="thin"/>
      <bottom style="hair"/>
    </border>
    <border>
      <left>
        <color indexed="63"/>
      </left>
      <right>
        <color indexed="63"/>
      </right>
      <top style="thin"/>
      <bottom style="hair"/>
    </border>
    <border>
      <left style="thin"/>
      <right style="hair"/>
      <top style="hair"/>
      <bottom>
        <color indexed="63"/>
      </bottom>
    </border>
    <border>
      <left>
        <color indexed="63"/>
      </left>
      <right style="thin"/>
      <top>
        <color indexed="63"/>
      </top>
      <bottom>
        <color indexed="63"/>
      </bottom>
    </border>
    <border>
      <left style="hair"/>
      <right>
        <color indexed="63"/>
      </right>
      <top>
        <color indexed="63"/>
      </top>
      <bottom style="hair"/>
    </border>
    <border>
      <left style="hair"/>
      <right style="hair"/>
      <top style="thin"/>
      <bottom>
        <color indexed="63"/>
      </bottom>
    </border>
    <border>
      <left style="hair"/>
      <right style="hair"/>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1" applyNumberFormat="0" applyAlignment="0" applyProtection="0"/>
    <xf numFmtId="0" fontId="36" fillId="26"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0" borderId="4" applyNumberFormat="0" applyAlignment="0" applyProtection="0"/>
    <xf numFmtId="0" fontId="6" fillId="0" borderId="0" applyNumberFormat="0" applyFill="0" applyBorder="0" applyAlignment="0" applyProtection="0"/>
    <xf numFmtId="0" fontId="48" fillId="31" borderId="0" applyNumberFormat="0" applyBorder="0" applyAlignment="0" applyProtection="0"/>
  </cellStyleXfs>
  <cellXfs count="232">
    <xf numFmtId="0" fontId="0" fillId="0" borderId="0" xfId="0" applyAlignment="1">
      <alignment/>
    </xf>
    <xf numFmtId="0" fontId="3" fillId="0" borderId="0" xfId="0" applyFont="1" applyFill="1" applyAlignment="1">
      <alignment horizontal="right"/>
    </xf>
    <xf numFmtId="0" fontId="3" fillId="0" borderId="0" xfId="0" applyFont="1" applyFill="1" applyAlignment="1">
      <alignment horizontal="left"/>
    </xf>
    <xf numFmtId="0" fontId="8" fillId="0" borderId="0" xfId="0" applyFont="1" applyFill="1" applyAlignment="1">
      <alignment/>
    </xf>
    <xf numFmtId="0" fontId="3" fillId="0" borderId="0" xfId="0" applyFont="1" applyFill="1" applyAlignment="1">
      <alignment vertical="center"/>
    </xf>
    <xf numFmtId="0" fontId="3" fillId="0" borderId="10" xfId="0" applyFont="1" applyFill="1" applyBorder="1" applyAlignment="1">
      <alignment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xf>
    <xf numFmtId="0" fontId="2" fillId="0" borderId="0" xfId="0" applyFont="1" applyFill="1" applyAlignment="1">
      <alignment/>
    </xf>
    <xf numFmtId="0" fontId="3" fillId="0" borderId="0" xfId="0" applyFont="1" applyFill="1" applyAlignment="1">
      <alignment horizontal="center"/>
    </xf>
    <xf numFmtId="0" fontId="3" fillId="0" borderId="0" xfId="0" applyFont="1" applyFill="1" applyBorder="1" applyAlignment="1">
      <alignment horizontal="right"/>
    </xf>
    <xf numFmtId="0" fontId="4" fillId="0" borderId="0" xfId="0" applyFont="1" applyFill="1" applyAlignment="1">
      <alignment horizontal="left" indent="2"/>
    </xf>
    <xf numFmtId="0" fontId="3" fillId="0" borderId="10" xfId="0" applyFont="1" applyFill="1" applyBorder="1" applyAlignment="1">
      <alignment/>
    </xf>
    <xf numFmtId="0" fontId="11" fillId="0" borderId="11" xfId="0" applyFont="1" applyFill="1" applyBorder="1" applyAlignment="1">
      <alignment horizontal="center" vertical="center"/>
    </xf>
    <xf numFmtId="0" fontId="12" fillId="0" borderId="0" xfId="0" applyFont="1" applyFill="1" applyBorder="1" applyAlignment="1">
      <alignment/>
    </xf>
    <xf numFmtId="0" fontId="12" fillId="0" borderId="0" xfId="0" applyFont="1" applyFill="1" applyBorder="1" applyAlignment="1">
      <alignment/>
    </xf>
    <xf numFmtId="0" fontId="12" fillId="0" borderId="0" xfId="0" applyFont="1" applyFill="1" applyAlignment="1">
      <alignment/>
    </xf>
    <xf numFmtId="0" fontId="12" fillId="0" borderId="0" xfId="0" applyFont="1" applyFill="1" applyBorder="1" applyAlignment="1">
      <alignment horizontal="center"/>
    </xf>
    <xf numFmtId="0" fontId="11" fillId="0" borderId="0" xfId="0" applyFont="1" applyFill="1" applyBorder="1" applyAlignment="1">
      <alignment horizontal="center" vertical="center"/>
    </xf>
    <xf numFmtId="0" fontId="11" fillId="0" borderId="0" xfId="0" applyFont="1" applyFill="1" applyBorder="1" applyAlignment="1">
      <alignment horizontal="distributed" vertical="center"/>
    </xf>
    <xf numFmtId="0" fontId="11" fillId="0" borderId="12" xfId="0" applyFont="1" applyFill="1" applyBorder="1" applyAlignment="1">
      <alignment horizontal="distributed" vertical="center"/>
    </xf>
    <xf numFmtId="0" fontId="12" fillId="0" borderId="12" xfId="0" applyFont="1" applyFill="1" applyBorder="1" applyAlignment="1">
      <alignment/>
    </xf>
    <xf numFmtId="0" fontId="11" fillId="0" borderId="13" xfId="0" applyFont="1" applyFill="1" applyBorder="1" applyAlignment="1">
      <alignment horizontal="distributed" vertical="center"/>
    </xf>
    <xf numFmtId="0" fontId="11" fillId="0" borderId="14" xfId="0" applyFont="1" applyFill="1" applyBorder="1" applyAlignment="1">
      <alignment horizontal="distributed" vertical="center"/>
    </xf>
    <xf numFmtId="0" fontId="11" fillId="0" borderId="15" xfId="0" applyFont="1" applyFill="1" applyBorder="1" applyAlignment="1">
      <alignment horizontal="center" vertical="center"/>
    </xf>
    <xf numFmtId="0" fontId="12" fillId="0" borderId="16" xfId="0" applyFont="1" applyFill="1" applyBorder="1" applyAlignment="1">
      <alignment/>
    </xf>
    <xf numFmtId="0" fontId="12" fillId="0" borderId="17" xfId="0" applyFont="1" applyFill="1" applyBorder="1" applyAlignment="1">
      <alignment/>
    </xf>
    <xf numFmtId="0" fontId="11" fillId="0" borderId="17" xfId="0" applyFont="1" applyFill="1" applyBorder="1" applyAlignment="1">
      <alignment horizontal="distributed" vertical="center"/>
    </xf>
    <xf numFmtId="0" fontId="11" fillId="0" borderId="18" xfId="0" applyFont="1" applyFill="1" applyBorder="1" applyAlignment="1">
      <alignment horizontal="distributed" vertical="center"/>
    </xf>
    <xf numFmtId="0" fontId="11" fillId="0" borderId="18" xfId="0" applyFont="1" applyFill="1" applyBorder="1" applyAlignment="1">
      <alignment horizontal="center"/>
    </xf>
    <xf numFmtId="0" fontId="11" fillId="0" borderId="17" xfId="0" applyFont="1" applyFill="1" applyBorder="1" applyAlignment="1">
      <alignment vertical="center"/>
    </xf>
    <xf numFmtId="0" fontId="11" fillId="0" borderId="0" xfId="0" applyFont="1" applyFill="1" applyBorder="1" applyAlignment="1">
      <alignment/>
    </xf>
    <xf numFmtId="0" fontId="12" fillId="0" borderId="19" xfId="0" applyFont="1" applyFill="1" applyBorder="1" applyAlignment="1">
      <alignment/>
    </xf>
    <xf numFmtId="177" fontId="11" fillId="0" borderId="20" xfId="0" applyNumberFormat="1" applyFont="1" applyFill="1" applyBorder="1" applyAlignment="1">
      <alignment horizontal="center" vertical="center"/>
    </xf>
    <xf numFmtId="0" fontId="9" fillId="0" borderId="10" xfId="0" applyFont="1" applyFill="1" applyBorder="1" applyAlignment="1">
      <alignment/>
    </xf>
    <xf numFmtId="0" fontId="7" fillId="0" borderId="0" xfId="0" applyFont="1" applyFill="1" applyAlignment="1">
      <alignment horizontal="center"/>
    </xf>
    <xf numFmtId="0" fontId="11" fillId="0" borderId="21" xfId="0" applyFont="1" applyFill="1" applyBorder="1" applyAlignment="1">
      <alignment horizontal="center" vertical="center"/>
    </xf>
    <xf numFmtId="0" fontId="12" fillId="0" borderId="17" xfId="0" applyFont="1" applyFill="1" applyBorder="1" applyAlignment="1">
      <alignment horizontal="center"/>
    </xf>
    <xf numFmtId="0" fontId="12" fillId="0" borderId="16" xfId="0" applyFont="1" applyFill="1" applyBorder="1" applyAlignment="1">
      <alignment horizontal="center"/>
    </xf>
    <xf numFmtId="0" fontId="7" fillId="0" borderId="0" xfId="0" applyFont="1" applyFill="1" applyAlignment="1">
      <alignment horizontal="left"/>
    </xf>
    <xf numFmtId="0" fontId="12" fillId="0" borderId="17" xfId="0" applyFont="1" applyFill="1" applyBorder="1" applyAlignment="1">
      <alignment/>
    </xf>
    <xf numFmtId="0" fontId="12" fillId="0" borderId="0" xfId="0" applyFont="1" applyFill="1" applyAlignment="1">
      <alignment/>
    </xf>
    <xf numFmtId="0" fontId="12" fillId="0" borderId="22" xfId="0" applyFont="1" applyFill="1" applyBorder="1" applyAlignment="1">
      <alignment horizontal="center"/>
    </xf>
    <xf numFmtId="0" fontId="12" fillId="0" borderId="23" xfId="0" applyFont="1" applyFill="1" applyBorder="1" applyAlignment="1">
      <alignment/>
    </xf>
    <xf numFmtId="0" fontId="11" fillId="0" borderId="20" xfId="0" applyFont="1" applyFill="1" applyBorder="1" applyAlignment="1">
      <alignment horizontal="center" vertical="center" wrapText="1"/>
    </xf>
    <xf numFmtId="0" fontId="11" fillId="0" borderId="20" xfId="0" applyFont="1" applyFill="1" applyBorder="1" applyAlignment="1">
      <alignment horizontal="center" vertical="center"/>
    </xf>
    <xf numFmtId="0" fontId="7" fillId="0" borderId="0" xfId="0" applyFont="1" applyFill="1" applyAlignment="1">
      <alignment vertical="center"/>
    </xf>
    <xf numFmtId="0" fontId="10" fillId="0" borderId="0" xfId="0" applyFont="1" applyFill="1" applyBorder="1" applyAlignment="1">
      <alignment horizontal="right" vertical="center"/>
    </xf>
    <xf numFmtId="0" fontId="11" fillId="0" borderId="0" xfId="0" applyFont="1" applyFill="1" applyBorder="1" applyAlignment="1">
      <alignment horizontal="left" vertical="center" indent="1"/>
    </xf>
    <xf numFmtId="0" fontId="10" fillId="0" borderId="0" xfId="0" applyFont="1" applyFill="1" applyBorder="1" applyAlignment="1">
      <alignment vertical="center"/>
    </xf>
    <xf numFmtId="0" fontId="11" fillId="0" borderId="0" xfId="0" applyFont="1" applyFill="1" applyAlignment="1">
      <alignment horizontal="left" vertical="center" indent="1"/>
    </xf>
    <xf numFmtId="0" fontId="9" fillId="0" borderId="16" xfId="0" applyFont="1" applyFill="1" applyBorder="1" applyAlignment="1">
      <alignment horizontal="right" vertical="center"/>
    </xf>
    <xf numFmtId="0" fontId="10" fillId="0" borderId="0" xfId="0" applyFont="1" applyFill="1" applyBorder="1" applyAlignment="1">
      <alignment horizontal="left"/>
    </xf>
    <xf numFmtId="182" fontId="11" fillId="0" borderId="0" xfId="49" applyNumberFormat="1" applyFont="1" applyFill="1" applyBorder="1" applyAlignment="1">
      <alignment vertical="center"/>
    </xf>
    <xf numFmtId="183" fontId="11" fillId="0" borderId="0" xfId="0" applyNumberFormat="1" applyFont="1" applyFill="1" applyBorder="1" applyAlignment="1">
      <alignment vertical="center"/>
    </xf>
    <xf numFmtId="194" fontId="11" fillId="0" borderId="0" xfId="0" applyNumberFormat="1" applyFont="1" applyFill="1" applyBorder="1" applyAlignment="1">
      <alignment vertical="center"/>
    </xf>
    <xf numFmtId="196" fontId="11" fillId="0" borderId="0" xfId="49" applyNumberFormat="1" applyFont="1" applyFill="1" applyBorder="1" applyAlignment="1">
      <alignment vertical="center"/>
    </xf>
    <xf numFmtId="0" fontId="11" fillId="0" borderId="11" xfId="0" applyFont="1" applyFill="1" applyBorder="1" applyAlignment="1">
      <alignment horizontal="center" vertical="center" wrapText="1"/>
    </xf>
    <xf numFmtId="0" fontId="3" fillId="0" borderId="0" xfId="0" applyFont="1" applyFill="1" applyBorder="1" applyAlignment="1">
      <alignment horizontal="left" vertical="center"/>
    </xf>
    <xf numFmtId="0" fontId="11" fillId="0" borderId="22" xfId="0" applyFont="1" applyFill="1" applyBorder="1" applyAlignment="1">
      <alignment horizontal="distributed" vertical="center"/>
    </xf>
    <xf numFmtId="0" fontId="12" fillId="0" borderId="0" xfId="0" applyFont="1" applyFill="1" applyBorder="1" applyAlignment="1">
      <alignment horizontal="right"/>
    </xf>
    <xf numFmtId="0" fontId="12" fillId="0" borderId="23" xfId="0" applyFont="1" applyFill="1" applyBorder="1" applyAlignment="1">
      <alignment horizontal="center"/>
    </xf>
    <xf numFmtId="0" fontId="12" fillId="0" borderId="17" xfId="0" applyFont="1" applyFill="1" applyBorder="1" applyAlignment="1">
      <alignment horizontal="distributed"/>
    </xf>
    <xf numFmtId="0" fontId="12" fillId="0" borderId="24" xfId="0" applyFont="1" applyFill="1" applyBorder="1" applyAlignment="1">
      <alignment/>
    </xf>
    <xf numFmtId="0" fontId="12" fillId="0" borderId="23" xfId="0" applyFont="1" applyFill="1" applyBorder="1" applyAlignment="1">
      <alignment horizontal="right"/>
    </xf>
    <xf numFmtId="0" fontId="12" fillId="0" borderId="25" xfId="0" applyFont="1" applyFill="1" applyBorder="1" applyAlignment="1">
      <alignment horizontal="center"/>
    </xf>
    <xf numFmtId="0" fontId="10" fillId="0" borderId="10" xfId="0" applyFont="1" applyFill="1" applyBorder="1" applyAlignment="1">
      <alignment/>
    </xf>
    <xf numFmtId="0" fontId="10" fillId="0" borderId="0" xfId="0" applyFont="1" applyFill="1" applyAlignment="1">
      <alignment/>
    </xf>
    <xf numFmtId="0" fontId="10" fillId="0" borderId="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vertical="center"/>
    </xf>
    <xf numFmtId="0" fontId="8" fillId="0" borderId="0" xfId="0" applyFont="1" applyFill="1" applyBorder="1" applyAlignment="1">
      <alignment/>
    </xf>
    <xf numFmtId="0" fontId="11" fillId="0" borderId="12" xfId="0" applyFont="1" applyFill="1" applyBorder="1" applyAlignment="1">
      <alignment horizontal="center" vertical="center"/>
    </xf>
    <xf numFmtId="0" fontId="11" fillId="0" borderId="12" xfId="0" applyFont="1" applyFill="1" applyBorder="1" applyAlignment="1">
      <alignment vertical="center"/>
    </xf>
    <xf numFmtId="0" fontId="11" fillId="0" borderId="26" xfId="0" applyFont="1" applyFill="1" applyBorder="1" applyAlignment="1">
      <alignment vertical="center"/>
    </xf>
    <xf numFmtId="0" fontId="11" fillId="0" borderId="12" xfId="0" applyFont="1" applyFill="1" applyBorder="1" applyAlignment="1">
      <alignment vertical="center" textRotation="255"/>
    </xf>
    <xf numFmtId="0" fontId="11" fillId="0" borderId="22" xfId="0" applyFont="1" applyFill="1" applyBorder="1" applyAlignment="1">
      <alignment vertical="center"/>
    </xf>
    <xf numFmtId="0" fontId="12" fillId="0" borderId="23" xfId="0" applyFont="1" applyFill="1" applyBorder="1" applyAlignment="1">
      <alignment/>
    </xf>
    <xf numFmtId="0" fontId="11" fillId="0" borderId="24" xfId="0" applyFont="1" applyFill="1" applyBorder="1" applyAlignment="1">
      <alignment horizontal="center" vertical="center"/>
    </xf>
    <xf numFmtId="177" fontId="11" fillId="0" borderId="23" xfId="0" applyNumberFormat="1" applyFont="1" applyFill="1" applyBorder="1" applyAlignment="1">
      <alignment horizontal="right" vertical="center"/>
    </xf>
    <xf numFmtId="0" fontId="11" fillId="0" borderId="24" xfId="0" applyFont="1" applyFill="1" applyBorder="1" applyAlignment="1">
      <alignment vertical="center"/>
    </xf>
    <xf numFmtId="0" fontId="12" fillId="0" borderId="27" xfId="0" applyFont="1" applyFill="1" applyBorder="1" applyAlignment="1">
      <alignment/>
    </xf>
    <xf numFmtId="177" fontId="11" fillId="0" borderId="22" xfId="0" applyNumberFormat="1" applyFont="1" applyFill="1" applyBorder="1" applyAlignment="1">
      <alignment horizontal="center" vertical="center"/>
    </xf>
    <xf numFmtId="0" fontId="9" fillId="0" borderId="0" xfId="0" applyFont="1" applyFill="1" applyBorder="1" applyAlignment="1">
      <alignment horizontal="right" vertical="center"/>
    </xf>
    <xf numFmtId="0" fontId="11" fillId="0" borderId="28" xfId="0" applyFont="1" applyFill="1" applyBorder="1" applyAlignment="1">
      <alignment horizontal="distributed" vertical="center" indent="1"/>
    </xf>
    <xf numFmtId="0" fontId="4" fillId="0" borderId="0" xfId="0" applyFont="1" applyFill="1" applyBorder="1" applyAlignment="1">
      <alignment horizontal="distributed" vertical="center" indent="1"/>
    </xf>
    <xf numFmtId="0" fontId="11" fillId="0" borderId="0" xfId="0" applyFont="1" applyFill="1" applyBorder="1" applyAlignment="1">
      <alignment horizontal="distributed" vertical="center" indent="1"/>
    </xf>
    <xf numFmtId="0" fontId="11" fillId="0" borderId="0" xfId="0" applyFont="1" applyFill="1" applyBorder="1" applyAlignment="1">
      <alignment horizontal="distributed" vertical="center" wrapText="1" indent="1"/>
    </xf>
    <xf numFmtId="0" fontId="11" fillId="0" borderId="20" xfId="0" applyFont="1" applyFill="1" applyBorder="1" applyAlignment="1">
      <alignment horizontal="distributed" vertical="center" indent="1"/>
    </xf>
    <xf numFmtId="0" fontId="11" fillId="0" borderId="29" xfId="0" applyFont="1" applyFill="1" applyBorder="1" applyAlignment="1">
      <alignment horizontal="center" vertical="center"/>
    </xf>
    <xf numFmtId="0" fontId="11" fillId="0" borderId="22" xfId="0" applyFont="1" applyFill="1" applyBorder="1" applyAlignment="1">
      <alignment horizontal="distributed" vertical="center" shrinkToFit="1"/>
    </xf>
    <xf numFmtId="0" fontId="12" fillId="0" borderId="10" xfId="0" applyFont="1" applyFill="1" applyBorder="1" applyAlignment="1">
      <alignment horizontal="distributed"/>
    </xf>
    <xf numFmtId="0" fontId="11" fillId="0" borderId="16" xfId="0" applyFont="1" applyFill="1" applyBorder="1" applyAlignment="1">
      <alignment vertical="center"/>
    </xf>
    <xf numFmtId="0" fontId="11" fillId="0" borderId="16" xfId="0" applyFont="1" applyFill="1" applyBorder="1" applyAlignment="1">
      <alignment horizontal="distributed" vertical="center"/>
    </xf>
    <xf numFmtId="0" fontId="11" fillId="0" borderId="15" xfId="0" applyFont="1" applyFill="1" applyBorder="1" applyAlignment="1">
      <alignment horizontal="center" vertical="center" shrinkToFit="1"/>
    </xf>
    <xf numFmtId="177" fontId="11" fillId="0" borderId="16" xfId="0" applyNumberFormat="1" applyFont="1" applyFill="1" applyBorder="1" applyAlignment="1">
      <alignment vertical="center"/>
    </xf>
    <xf numFmtId="0" fontId="11" fillId="0" borderId="17" xfId="0" applyFont="1" applyFill="1" applyBorder="1" applyAlignment="1">
      <alignment horizontal="center" vertical="center"/>
    </xf>
    <xf numFmtId="0" fontId="12" fillId="0" borderId="16" xfId="0" applyFont="1" applyFill="1" applyBorder="1" applyAlignment="1">
      <alignment vertical="center"/>
    </xf>
    <xf numFmtId="0" fontId="14" fillId="0" borderId="0" xfId="0" applyFont="1" applyFill="1" applyBorder="1" applyAlignment="1">
      <alignment horizontal="distributed" vertical="center" wrapText="1" shrinkToFit="1"/>
    </xf>
    <xf numFmtId="0" fontId="11" fillId="0" borderId="0" xfId="0" applyFont="1" applyFill="1" applyBorder="1" applyAlignment="1">
      <alignment horizontal="distributed" vertical="center" shrinkToFit="1"/>
    </xf>
    <xf numFmtId="0" fontId="9" fillId="0" borderId="0" xfId="0" applyFont="1" applyFill="1" applyBorder="1" applyAlignment="1">
      <alignment horizontal="distributed" vertical="center" shrinkToFit="1"/>
    </xf>
    <xf numFmtId="0" fontId="11" fillId="0" borderId="10" xfId="0" applyFont="1" applyFill="1" applyBorder="1" applyAlignment="1">
      <alignment horizontal="distributed" vertical="center"/>
    </xf>
    <xf numFmtId="0" fontId="11" fillId="0" borderId="18" xfId="0" applyFont="1" applyFill="1" applyBorder="1" applyAlignment="1">
      <alignment vertical="center"/>
    </xf>
    <xf numFmtId="0" fontId="11" fillId="0" borderId="19" xfId="0" applyFont="1" applyFill="1" applyBorder="1" applyAlignment="1">
      <alignment vertical="center"/>
    </xf>
    <xf numFmtId="0" fontId="11" fillId="0" borderId="18" xfId="0" applyFont="1" applyFill="1" applyBorder="1" applyAlignment="1">
      <alignment vertical="center" textRotation="255"/>
    </xf>
    <xf numFmtId="0" fontId="12" fillId="0" borderId="26" xfId="0" applyFont="1" applyFill="1" applyBorder="1" applyAlignment="1">
      <alignment/>
    </xf>
    <xf numFmtId="217" fontId="12" fillId="0" borderId="0" xfId="0" applyNumberFormat="1" applyFont="1" applyFill="1" applyBorder="1" applyAlignment="1">
      <alignment/>
    </xf>
    <xf numFmtId="228" fontId="11" fillId="0" borderId="0" xfId="0" applyNumberFormat="1" applyFont="1" applyFill="1" applyBorder="1" applyAlignment="1">
      <alignment horizontal="right" vertical="center"/>
    </xf>
    <xf numFmtId="229" fontId="11" fillId="0" borderId="22" xfId="0" applyNumberFormat="1" applyFont="1" applyFill="1" applyBorder="1" applyAlignment="1">
      <alignment horizontal="right" vertical="center"/>
    </xf>
    <xf numFmtId="229" fontId="11" fillId="0" borderId="0" xfId="0" applyNumberFormat="1" applyFont="1" applyFill="1" applyBorder="1" applyAlignment="1">
      <alignment horizontal="right" vertical="center"/>
    </xf>
    <xf numFmtId="230" fontId="11" fillId="0" borderId="0" xfId="0" applyNumberFormat="1" applyFont="1" applyFill="1" applyBorder="1" applyAlignment="1">
      <alignment horizontal="right" vertical="center"/>
    </xf>
    <xf numFmtId="229" fontId="11" fillId="0" borderId="22" xfId="0" applyNumberFormat="1" applyFont="1" applyFill="1" applyBorder="1" applyAlignment="1">
      <alignment vertical="center"/>
    </xf>
    <xf numFmtId="231" fontId="11" fillId="0" borderId="0" xfId="0" applyNumberFormat="1" applyFont="1" applyFill="1" applyBorder="1" applyAlignment="1">
      <alignment vertical="center"/>
    </xf>
    <xf numFmtId="231" fontId="11" fillId="0" borderId="0" xfId="0" applyNumberFormat="1" applyFont="1" applyFill="1" applyBorder="1" applyAlignment="1">
      <alignment horizontal="right" vertical="center" indent="1"/>
    </xf>
    <xf numFmtId="229" fontId="11" fillId="0" borderId="0" xfId="0" applyNumberFormat="1" applyFont="1" applyFill="1" applyBorder="1" applyAlignment="1">
      <alignment vertical="center"/>
    </xf>
    <xf numFmtId="232" fontId="11" fillId="0" borderId="0" xfId="0" applyNumberFormat="1" applyFont="1" applyFill="1" applyAlignment="1">
      <alignment horizontal="right" vertical="center"/>
    </xf>
    <xf numFmtId="232" fontId="11" fillId="0" borderId="0" xfId="0" applyNumberFormat="1" applyFont="1" applyFill="1" applyBorder="1" applyAlignment="1">
      <alignment vertical="center"/>
    </xf>
    <xf numFmtId="233" fontId="11" fillId="0" borderId="0" xfId="0" applyNumberFormat="1" applyFont="1" applyFill="1" applyBorder="1" applyAlignment="1">
      <alignment vertical="center"/>
    </xf>
    <xf numFmtId="233" fontId="11" fillId="0" borderId="0" xfId="0" applyNumberFormat="1" applyFont="1" applyFill="1" applyBorder="1" applyAlignment="1">
      <alignment horizontal="right" vertical="center"/>
    </xf>
    <xf numFmtId="0" fontId="14" fillId="0" borderId="0" xfId="0" applyFont="1" applyFill="1" applyBorder="1" applyAlignment="1">
      <alignment horizontal="distributed" vertical="center"/>
    </xf>
    <xf numFmtId="0" fontId="9" fillId="0" borderId="0" xfId="0" applyFont="1" applyFill="1" applyBorder="1" applyAlignment="1">
      <alignment horizontal="distributed" vertical="center"/>
    </xf>
    <xf numFmtId="0" fontId="14" fillId="0" borderId="0" xfId="0" applyFont="1" applyFill="1" applyBorder="1" applyAlignment="1">
      <alignment horizontal="distributed" vertical="center" wrapText="1"/>
    </xf>
    <xf numFmtId="0" fontId="7" fillId="0" borderId="0" xfId="0" applyFont="1" applyFill="1" applyAlignment="1">
      <alignment horizontal="left" indent="1"/>
    </xf>
    <xf numFmtId="0" fontId="10" fillId="0" borderId="0" xfId="0" applyFont="1" applyFill="1" applyAlignment="1">
      <alignment horizontal="right" vertical="center"/>
    </xf>
    <xf numFmtId="233" fontId="11" fillId="0" borderId="0" xfId="49" applyNumberFormat="1" applyFont="1" applyFill="1" applyBorder="1" applyAlignment="1">
      <alignment vertical="center"/>
    </xf>
    <xf numFmtId="0" fontId="9" fillId="0" borderId="0" xfId="0" applyFont="1" applyFill="1" applyAlignment="1">
      <alignment horizontal="right" vertical="center"/>
    </xf>
    <xf numFmtId="233" fontId="11" fillId="0" borderId="0" xfId="49" applyNumberFormat="1" applyFont="1" applyFill="1" applyBorder="1" applyAlignment="1">
      <alignment horizontal="right" vertical="center"/>
    </xf>
    <xf numFmtId="0" fontId="7" fillId="0" borderId="0" xfId="0" applyFont="1" applyFill="1" applyAlignment="1">
      <alignment horizontal="left" vertical="top" indent="1"/>
    </xf>
    <xf numFmtId="0" fontId="12" fillId="0" borderId="18" xfId="0" applyFont="1" applyFill="1" applyBorder="1" applyAlignment="1">
      <alignment horizontal="center"/>
    </xf>
    <xf numFmtId="0" fontId="13" fillId="0" borderId="12" xfId="0" applyFont="1" applyFill="1" applyBorder="1" applyAlignment="1">
      <alignment vertical="center" shrinkToFit="1"/>
    </xf>
    <xf numFmtId="233" fontId="12" fillId="0" borderId="0" xfId="0" applyNumberFormat="1" applyFont="1" applyFill="1" applyBorder="1" applyAlignment="1">
      <alignment vertical="center"/>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vertical="center"/>
    </xf>
    <xf numFmtId="0" fontId="0" fillId="0" borderId="16" xfId="0" applyFont="1" applyFill="1" applyBorder="1" applyAlignment="1">
      <alignment/>
    </xf>
    <xf numFmtId="0" fontId="0" fillId="0" borderId="0" xfId="0" applyFont="1" applyFill="1" applyAlignment="1">
      <alignment/>
    </xf>
    <xf numFmtId="0" fontId="0" fillId="0" borderId="0" xfId="0" applyFont="1" applyFill="1" applyAlignment="1">
      <alignment/>
    </xf>
    <xf numFmtId="233" fontId="12" fillId="0" borderId="0" xfId="0" applyNumberFormat="1" applyFont="1" applyFill="1" applyAlignment="1">
      <alignment/>
    </xf>
    <xf numFmtId="0" fontId="0" fillId="0" borderId="0" xfId="0" applyNumberFormat="1" applyFont="1" applyFill="1" applyAlignment="1">
      <alignment/>
    </xf>
    <xf numFmtId="177" fontId="0" fillId="0" borderId="0" xfId="0" applyNumberFormat="1" applyFont="1" applyFill="1" applyAlignment="1">
      <alignment/>
    </xf>
    <xf numFmtId="177" fontId="0" fillId="0" borderId="0" xfId="0" applyNumberFormat="1" applyFont="1" applyFill="1" applyAlignment="1">
      <alignment/>
    </xf>
    <xf numFmtId="217" fontId="0" fillId="0" borderId="16" xfId="0" applyNumberFormat="1" applyFont="1" applyFill="1" applyBorder="1" applyAlignment="1">
      <alignment/>
    </xf>
    <xf numFmtId="0" fontId="0" fillId="0" borderId="10" xfId="0" applyFont="1" applyFill="1" applyBorder="1" applyAlignment="1">
      <alignment/>
    </xf>
    <xf numFmtId="0" fontId="0" fillId="0" borderId="16"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horizontal="left" indent="1"/>
    </xf>
    <xf numFmtId="0" fontId="0" fillId="0" borderId="0" xfId="0" applyFont="1" applyFill="1" applyAlignment="1">
      <alignment horizontal="center"/>
    </xf>
    <xf numFmtId="0" fontId="0" fillId="0" borderId="0" xfId="0" applyFont="1" applyFill="1" applyBorder="1" applyAlignment="1">
      <alignment horizontal="distributed" vertical="center" indent="2"/>
    </xf>
    <xf numFmtId="0" fontId="0" fillId="0" borderId="0" xfId="0" applyFont="1" applyFill="1" applyBorder="1" applyAlignment="1">
      <alignment horizontal="distributed" vertical="center" indent="1"/>
    </xf>
    <xf numFmtId="0" fontId="0" fillId="0" borderId="0" xfId="0" applyFont="1" applyFill="1" applyBorder="1" applyAlignment="1">
      <alignment vertical="center"/>
    </xf>
    <xf numFmtId="0" fontId="0" fillId="0" borderId="0" xfId="0" applyFont="1" applyFill="1" applyAlignment="1">
      <alignment vertical="center"/>
    </xf>
    <xf numFmtId="0" fontId="0" fillId="0" borderId="10" xfId="0" applyFont="1" applyFill="1" applyBorder="1" applyAlignment="1">
      <alignment/>
    </xf>
    <xf numFmtId="0" fontId="11" fillId="0" borderId="30" xfId="0" applyFont="1" applyFill="1" applyBorder="1" applyAlignment="1">
      <alignment horizontal="distributed" vertical="center"/>
    </xf>
    <xf numFmtId="233" fontId="11" fillId="0" borderId="17" xfId="0" applyNumberFormat="1" applyFont="1" applyFill="1" applyBorder="1" applyAlignment="1">
      <alignment vertical="center"/>
    </xf>
    <xf numFmtId="233" fontId="11" fillId="0" borderId="10" xfId="0" applyNumberFormat="1" applyFont="1" applyFill="1" applyBorder="1" applyAlignment="1">
      <alignment vertical="center"/>
    </xf>
    <xf numFmtId="233" fontId="12" fillId="0" borderId="10" xfId="0" applyNumberFormat="1" applyFont="1" applyFill="1" applyBorder="1" applyAlignment="1">
      <alignment/>
    </xf>
    <xf numFmtId="233" fontId="11" fillId="0" borderId="16" xfId="0" applyNumberFormat="1" applyFont="1" applyFill="1" applyBorder="1" applyAlignment="1">
      <alignment vertical="center"/>
    </xf>
    <xf numFmtId="233" fontId="11" fillId="0" borderId="0" xfId="0" applyNumberFormat="1" applyFont="1" applyFill="1" applyBorder="1" applyAlignment="1">
      <alignment horizontal="center" vertical="center"/>
    </xf>
    <xf numFmtId="0" fontId="10" fillId="0" borderId="10" xfId="0" applyFont="1" applyFill="1" applyBorder="1" applyAlignment="1">
      <alignment vertical="center"/>
    </xf>
    <xf numFmtId="0" fontId="0" fillId="0" borderId="10" xfId="0" applyFont="1" applyFill="1" applyBorder="1" applyAlignment="1">
      <alignment vertical="center"/>
    </xf>
    <xf numFmtId="0" fontId="10" fillId="0" borderId="0" xfId="0" applyFont="1" applyFill="1" applyAlignment="1">
      <alignment vertical="center"/>
    </xf>
    <xf numFmtId="194" fontId="11" fillId="0" borderId="0" xfId="0" applyNumberFormat="1" applyFont="1" applyFill="1" applyBorder="1" applyAlignment="1">
      <alignment horizontal="right" vertical="center"/>
    </xf>
    <xf numFmtId="229" fontId="11" fillId="0" borderId="0" xfId="0" applyNumberFormat="1" applyFont="1" applyFill="1" applyBorder="1" applyAlignment="1" applyProtection="1">
      <alignment horizontal="right" vertical="center"/>
      <protection/>
    </xf>
    <xf numFmtId="229" fontId="11" fillId="0" borderId="0" xfId="0" applyNumberFormat="1" applyFont="1" applyFill="1" applyBorder="1" applyAlignment="1" applyProtection="1">
      <alignment horizontal="right" vertical="center"/>
      <protection locked="0"/>
    </xf>
    <xf numFmtId="0" fontId="12" fillId="0" borderId="18" xfId="0" applyFont="1" applyFill="1" applyBorder="1" applyAlignment="1">
      <alignment/>
    </xf>
    <xf numFmtId="0" fontId="11" fillId="0" borderId="12" xfId="0" applyFont="1" applyFill="1" applyBorder="1" applyAlignment="1">
      <alignment horizontal="distributed" vertical="center" indent="1"/>
    </xf>
    <xf numFmtId="232" fontId="11" fillId="0" borderId="0" xfId="0" applyNumberFormat="1" applyFont="1" applyFill="1" applyBorder="1" applyAlignment="1">
      <alignment horizontal="right" vertical="center"/>
    </xf>
    <xf numFmtId="177" fontId="11" fillId="0" borderId="0" xfId="0" applyNumberFormat="1" applyFont="1" applyFill="1" applyBorder="1" applyAlignment="1">
      <alignment horizontal="right" vertical="center"/>
    </xf>
    <xf numFmtId="177" fontId="11" fillId="0" borderId="0" xfId="0" applyNumberFormat="1" applyFont="1" applyFill="1" applyBorder="1" applyAlignment="1">
      <alignment vertical="center"/>
    </xf>
    <xf numFmtId="0" fontId="12" fillId="0" borderId="31" xfId="0" applyFont="1" applyFill="1" applyBorder="1" applyAlignment="1">
      <alignment/>
    </xf>
    <xf numFmtId="0" fontId="12" fillId="0" borderId="12" xfId="0" applyFont="1" applyFill="1" applyBorder="1" applyAlignment="1">
      <alignment horizontal="distributed"/>
    </xf>
    <xf numFmtId="177" fontId="11" fillId="0" borderId="32" xfId="0" applyNumberFormat="1" applyFont="1" applyFill="1" applyBorder="1" applyAlignment="1">
      <alignment horizontal="right" vertical="center"/>
    </xf>
    <xf numFmtId="0" fontId="12" fillId="0" borderId="16" xfId="0" applyFont="1" applyFill="1" applyBorder="1" applyAlignment="1">
      <alignment horizontal="right"/>
    </xf>
    <xf numFmtId="237" fontId="11" fillId="0" borderId="32" xfId="0" applyNumberFormat="1" applyFont="1" applyFill="1" applyBorder="1" applyAlignment="1">
      <alignment horizontal="right" vertical="center"/>
    </xf>
    <xf numFmtId="177" fontId="11" fillId="0" borderId="32" xfId="0" applyNumberFormat="1" applyFont="1" applyFill="1" applyBorder="1" applyAlignment="1">
      <alignment horizontal="right" vertical="center" indent="1"/>
    </xf>
    <xf numFmtId="0" fontId="12" fillId="0" borderId="19" xfId="0" applyFont="1" applyFill="1" applyBorder="1" applyAlignment="1">
      <alignment horizontal="center"/>
    </xf>
    <xf numFmtId="236" fontId="11" fillId="0" borderId="0" xfId="0" applyNumberFormat="1" applyFont="1" applyFill="1" applyBorder="1" applyAlignment="1">
      <alignment horizontal="right" vertical="center"/>
    </xf>
    <xf numFmtId="236" fontId="11" fillId="0" borderId="0" xfId="0" applyNumberFormat="1" applyFont="1" applyFill="1" applyBorder="1" applyAlignment="1">
      <alignment vertical="center"/>
    </xf>
    <xf numFmtId="233" fontId="11" fillId="0" borderId="18" xfId="0" applyNumberFormat="1" applyFont="1" applyFill="1" applyBorder="1" applyAlignment="1">
      <alignment vertical="center"/>
    </xf>
    <xf numFmtId="233" fontId="11" fillId="0" borderId="12" xfId="0" applyNumberFormat="1" applyFont="1" applyFill="1" applyBorder="1" applyAlignment="1">
      <alignment vertical="center"/>
    </xf>
    <xf numFmtId="177" fontId="11" fillId="0" borderId="22" xfId="0" applyNumberFormat="1" applyFont="1" applyFill="1" applyBorder="1" applyAlignment="1">
      <alignment horizontal="right" vertical="center"/>
    </xf>
    <xf numFmtId="0" fontId="11" fillId="0" borderId="33" xfId="0" applyFont="1" applyFill="1" applyBorder="1" applyAlignment="1">
      <alignment horizontal="distributed" vertical="center" shrinkToFit="1"/>
    </xf>
    <xf numFmtId="233" fontId="11" fillId="0" borderId="13" xfId="0" applyNumberFormat="1" applyFont="1" applyFill="1" applyBorder="1" applyAlignment="1">
      <alignment horizontal="right" vertical="center"/>
    </xf>
    <xf numFmtId="233" fontId="11" fillId="0" borderId="13" xfId="0" applyNumberFormat="1" applyFont="1" applyFill="1" applyBorder="1" applyAlignment="1">
      <alignment vertical="center"/>
    </xf>
    <xf numFmtId="177" fontId="11" fillId="0" borderId="16" xfId="0" applyNumberFormat="1" applyFont="1" applyFill="1" applyBorder="1" applyAlignment="1">
      <alignment horizontal="right" vertical="center"/>
    </xf>
    <xf numFmtId="177" fontId="11" fillId="0" borderId="10" xfId="0" applyNumberFormat="1" applyFont="1" applyFill="1" applyBorder="1" applyAlignment="1">
      <alignment horizontal="right" vertical="center"/>
    </xf>
    <xf numFmtId="233" fontId="11" fillId="0" borderId="26" xfId="0" applyNumberFormat="1" applyFont="1" applyFill="1" applyBorder="1" applyAlignment="1">
      <alignment vertical="center"/>
    </xf>
    <xf numFmtId="217" fontId="11" fillId="0" borderId="0" xfId="0" applyNumberFormat="1" applyFont="1" applyFill="1" applyBorder="1" applyAlignment="1">
      <alignment horizontal="right" vertical="center"/>
    </xf>
    <xf numFmtId="0" fontId="10" fillId="0" borderId="0" xfId="0" applyFont="1" applyFill="1" applyAlignment="1">
      <alignment horizontal="right"/>
    </xf>
    <xf numFmtId="0" fontId="0" fillId="0" borderId="16" xfId="0" applyFont="1" applyFill="1" applyBorder="1" applyAlignment="1">
      <alignment/>
    </xf>
    <xf numFmtId="0" fontId="11" fillId="0" borderId="0" xfId="0" applyFont="1" applyFill="1" applyAlignment="1">
      <alignment vertical="center"/>
    </xf>
    <xf numFmtId="38" fontId="11" fillId="0" borderId="0" xfId="49" applyFont="1" applyFill="1" applyAlignment="1">
      <alignment vertical="center"/>
    </xf>
    <xf numFmtId="0" fontId="9" fillId="0" borderId="0" xfId="0" applyFont="1" applyFill="1" applyAlignment="1">
      <alignment vertical="center"/>
    </xf>
    <xf numFmtId="49" fontId="11" fillId="0" borderId="0" xfId="0" applyNumberFormat="1" applyFont="1" applyFill="1" applyAlignment="1">
      <alignment horizontal="center"/>
    </xf>
    <xf numFmtId="49" fontId="0" fillId="0" borderId="0" xfId="0" applyNumberFormat="1" applyFont="1" applyFill="1" applyAlignment="1">
      <alignment/>
    </xf>
    <xf numFmtId="0" fontId="11" fillId="0" borderId="20" xfId="0" applyFont="1" applyFill="1" applyBorder="1" applyAlignment="1">
      <alignment horizontal="distributed" vertical="center" wrapText="1" indent="2"/>
    </xf>
    <xf numFmtId="0" fontId="11" fillId="0" borderId="30" xfId="0" applyFont="1" applyFill="1" applyBorder="1" applyAlignment="1">
      <alignment horizontal="distributed" vertical="center" wrapText="1" indent="2"/>
    </xf>
    <xf numFmtId="0" fontId="11" fillId="0" borderId="0" xfId="0" applyFont="1" applyFill="1" applyBorder="1" applyAlignment="1">
      <alignment horizontal="distributed" vertical="center"/>
    </xf>
    <xf numFmtId="0" fontId="11" fillId="0" borderId="12" xfId="0" applyFont="1" applyFill="1" applyBorder="1" applyAlignment="1">
      <alignment horizontal="center" vertical="distributed" textRotation="255"/>
    </xf>
    <xf numFmtId="0" fontId="11" fillId="0" borderId="34" xfId="0" applyFont="1" applyFill="1" applyBorder="1" applyAlignment="1">
      <alignment horizontal="center" vertical="center"/>
    </xf>
    <xf numFmtId="0" fontId="11" fillId="0" borderId="35" xfId="0" applyFont="1" applyFill="1" applyBorder="1" applyAlignment="1">
      <alignment horizontal="center" vertical="center"/>
    </xf>
    <xf numFmtId="0" fontId="11" fillId="0" borderId="34" xfId="0" applyFont="1" applyFill="1" applyBorder="1" applyAlignment="1">
      <alignment horizontal="distributed" vertical="center" indent="1"/>
    </xf>
    <xf numFmtId="0" fontId="11" fillId="0" borderId="35" xfId="0" applyFont="1" applyFill="1" applyBorder="1" applyAlignment="1">
      <alignment horizontal="distributed" vertical="center" indent="1"/>
    </xf>
    <xf numFmtId="0" fontId="11" fillId="0" borderId="10" xfId="0" applyFont="1" applyFill="1" applyBorder="1" applyAlignment="1">
      <alignment horizontal="distributed" vertical="center" indent="1" readingOrder="1"/>
    </xf>
    <xf numFmtId="0" fontId="11" fillId="0" borderId="26" xfId="0" applyFont="1" applyFill="1" applyBorder="1" applyAlignment="1">
      <alignment horizontal="distributed" vertical="center" indent="1" readingOrder="1"/>
    </xf>
    <xf numFmtId="0" fontId="0" fillId="0" borderId="13" xfId="0" applyFont="1" applyFill="1" applyBorder="1" applyAlignment="1">
      <alignment horizontal="distributed" indent="1" readingOrder="1"/>
    </xf>
    <xf numFmtId="0" fontId="0" fillId="0" borderId="14" xfId="0" applyFont="1" applyFill="1" applyBorder="1" applyAlignment="1">
      <alignment horizontal="distributed" indent="1" readingOrder="1"/>
    </xf>
    <xf numFmtId="0" fontId="11" fillId="0" borderId="20" xfId="0" applyFont="1" applyFill="1" applyBorder="1" applyAlignment="1">
      <alignment horizontal="distributed" vertical="center" indent="2"/>
    </xf>
    <xf numFmtId="0" fontId="11" fillId="0" borderId="30" xfId="0" applyFont="1" applyFill="1" applyBorder="1" applyAlignment="1">
      <alignment horizontal="distributed" vertical="center" indent="2"/>
    </xf>
    <xf numFmtId="0" fontId="11" fillId="0" borderId="26"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34" xfId="0" applyFont="1" applyFill="1" applyBorder="1" applyAlignment="1">
      <alignment horizontal="center" vertical="center"/>
    </xf>
    <xf numFmtId="0" fontId="11" fillId="0" borderId="35"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5" xfId="0" applyFont="1" applyFill="1" applyBorder="1" applyAlignment="1">
      <alignment horizontal="distributed" vertical="center"/>
    </xf>
    <xf numFmtId="0" fontId="11" fillId="0" borderId="20" xfId="0" applyFont="1" applyFill="1" applyBorder="1" applyAlignment="1">
      <alignment horizontal="distributed" vertical="center"/>
    </xf>
    <xf numFmtId="0" fontId="11" fillId="0" borderId="17" xfId="0" applyFont="1" applyFill="1" applyBorder="1" applyAlignment="1">
      <alignment horizontal="center"/>
    </xf>
    <xf numFmtId="0" fontId="11" fillId="0" borderId="30" xfId="0" applyFont="1" applyFill="1" applyBorder="1" applyAlignment="1">
      <alignment horizontal="distributed" vertical="center"/>
    </xf>
    <xf numFmtId="0" fontId="12" fillId="0" borderId="17" xfId="0" applyFont="1" applyFill="1" applyBorder="1" applyAlignment="1">
      <alignment horizontal="center"/>
    </xf>
    <xf numFmtId="0" fontId="11" fillId="0" borderId="30" xfId="0" applyFont="1" applyFill="1" applyBorder="1" applyAlignment="1">
      <alignment horizontal="center" vertical="center"/>
    </xf>
    <xf numFmtId="0" fontId="14" fillId="0" borderId="0" xfId="0" applyFont="1" applyFill="1" applyBorder="1" applyAlignment="1">
      <alignment horizontal="distributed" vertical="center"/>
    </xf>
    <xf numFmtId="0" fontId="9" fillId="0" borderId="0" xfId="0" applyFont="1" applyFill="1" applyBorder="1" applyAlignment="1">
      <alignment horizontal="distributed" vertical="center"/>
    </xf>
    <xf numFmtId="0" fontId="13" fillId="0" borderId="0" xfId="0" applyFont="1" applyFill="1" applyBorder="1" applyAlignment="1">
      <alignment horizontal="distributed" vertical="center" wrapText="1" shrinkToFit="1"/>
    </xf>
    <xf numFmtId="0" fontId="10" fillId="0" borderId="0" xfId="0" applyFont="1" applyFill="1" applyAlignment="1">
      <alignment vertical="center" wrapText="1"/>
    </xf>
    <xf numFmtId="0" fontId="11" fillId="0" borderId="12" xfId="0" applyFont="1" applyFill="1" applyBorder="1" applyAlignment="1">
      <alignment horizontal="distributed" vertical="center" textRotation="255"/>
    </xf>
    <xf numFmtId="0" fontId="0" fillId="0" borderId="12" xfId="0" applyFont="1" applyFill="1" applyBorder="1" applyAlignment="1">
      <alignment vertical="center" textRotation="255"/>
    </xf>
    <xf numFmtId="0" fontId="11" fillId="0" borderId="12" xfId="0" applyFont="1" applyFill="1" applyBorder="1" applyAlignment="1">
      <alignment horizontal="center" vertical="distributed" textRotation="255" wrapText="1"/>
    </xf>
    <xf numFmtId="49" fontId="11" fillId="0" borderId="0" xfId="0" applyNumberFormat="1" applyFont="1" applyFill="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21</xdr:row>
      <xdr:rowOff>0</xdr:rowOff>
    </xdr:from>
    <xdr:ext cx="76200" cy="219075"/>
    <xdr:sp fLocksText="0">
      <xdr:nvSpPr>
        <xdr:cNvPr id="1" name="Text Box 1"/>
        <xdr:cNvSpPr txBox="1">
          <a:spLocks noChangeArrowheads="1"/>
        </xdr:cNvSpPr>
      </xdr:nvSpPr>
      <xdr:spPr>
        <a:xfrm>
          <a:off x="3038475" y="36099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21</xdr:row>
      <xdr:rowOff>0</xdr:rowOff>
    </xdr:from>
    <xdr:ext cx="76200" cy="219075"/>
    <xdr:sp fLocksText="0">
      <xdr:nvSpPr>
        <xdr:cNvPr id="2" name="Text Box 2"/>
        <xdr:cNvSpPr txBox="1">
          <a:spLocks noChangeArrowheads="1"/>
        </xdr:cNvSpPr>
      </xdr:nvSpPr>
      <xdr:spPr>
        <a:xfrm>
          <a:off x="3038475" y="36099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5</xdr:row>
      <xdr:rowOff>95250</xdr:rowOff>
    </xdr:from>
    <xdr:ext cx="76200" cy="200025"/>
    <xdr:sp fLocksText="0">
      <xdr:nvSpPr>
        <xdr:cNvPr id="1" name="Text Box 1"/>
        <xdr:cNvSpPr txBox="1">
          <a:spLocks noChangeArrowheads="1"/>
        </xdr:cNvSpPr>
      </xdr:nvSpPr>
      <xdr:spPr>
        <a:xfrm>
          <a:off x="2209800" y="98107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5</xdr:row>
      <xdr:rowOff>95250</xdr:rowOff>
    </xdr:from>
    <xdr:ext cx="76200" cy="200025"/>
    <xdr:sp fLocksText="0">
      <xdr:nvSpPr>
        <xdr:cNvPr id="2" name="Text Box 2"/>
        <xdr:cNvSpPr txBox="1">
          <a:spLocks noChangeArrowheads="1"/>
        </xdr:cNvSpPr>
      </xdr:nvSpPr>
      <xdr:spPr>
        <a:xfrm>
          <a:off x="2209800" y="98107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809625</xdr:colOff>
      <xdr:row>0</xdr:row>
      <xdr:rowOff>0</xdr:rowOff>
    </xdr:from>
    <xdr:ext cx="695325" cy="209550"/>
    <xdr:sp fLocksText="0">
      <xdr:nvSpPr>
        <xdr:cNvPr id="1" name="Text Box 1"/>
        <xdr:cNvSpPr txBox="1">
          <a:spLocks noChangeArrowheads="1"/>
        </xdr:cNvSpPr>
      </xdr:nvSpPr>
      <xdr:spPr>
        <a:xfrm>
          <a:off x="2085975" y="0"/>
          <a:ext cx="6953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56"/>
  <sheetViews>
    <sheetView tabSelected="1" zoomScale="130" zoomScaleNormal="130" zoomScalePageLayoutView="0" workbookViewId="0" topLeftCell="A1">
      <selection activeCell="A1" sqref="A1"/>
    </sheetView>
  </sheetViews>
  <sheetFormatPr defaultColWidth="9.00390625" defaultRowHeight="13.5"/>
  <cols>
    <col min="1" max="1" width="5.625" style="138" customWidth="1"/>
    <col min="2" max="2" width="20.625" style="138" customWidth="1"/>
    <col min="3" max="6" width="13.625" style="138" customWidth="1"/>
    <col min="7" max="16384" width="9.00390625" style="137" customWidth="1"/>
  </cols>
  <sheetData>
    <row r="1" spans="1:6" ht="12.75" customHeight="1">
      <c r="A1" s="195" t="s">
        <v>167</v>
      </c>
      <c r="B1" s="9"/>
      <c r="C1" s="9"/>
      <c r="D1" s="9"/>
      <c r="E1" s="9"/>
      <c r="F1" s="9"/>
    </row>
    <row r="2" spans="1:6" ht="12.75" customHeight="1">
      <c r="A2" s="4"/>
      <c r="B2" s="9"/>
      <c r="C2" s="9"/>
      <c r="D2" s="9"/>
      <c r="E2" s="9"/>
      <c r="F2" s="9"/>
    </row>
    <row r="3" spans="1:6" ht="18" customHeight="1">
      <c r="A3" s="47" t="s">
        <v>169</v>
      </c>
      <c r="B3" s="36"/>
      <c r="C3" s="36"/>
      <c r="D3" s="40"/>
      <c r="E3" s="40"/>
      <c r="F3" s="40"/>
    </row>
    <row r="4" spans="2:6" ht="12.75" customHeight="1">
      <c r="B4" s="7"/>
      <c r="C4" s="7"/>
      <c r="D4" s="7"/>
      <c r="E4" s="7"/>
      <c r="F4" s="48" t="s">
        <v>111</v>
      </c>
    </row>
    <row r="5" spans="1:6" ht="15.75" customHeight="1">
      <c r="A5" s="206" t="s">
        <v>119</v>
      </c>
      <c r="B5" s="207"/>
      <c r="C5" s="202" t="s">
        <v>138</v>
      </c>
      <c r="D5" s="204" t="s">
        <v>137</v>
      </c>
      <c r="E5" s="198" t="s">
        <v>0</v>
      </c>
      <c r="F5" s="199"/>
    </row>
    <row r="6" spans="1:6" ht="15.75" customHeight="1">
      <c r="A6" s="208"/>
      <c r="B6" s="209"/>
      <c r="C6" s="203"/>
      <c r="D6" s="205"/>
      <c r="E6" s="37" t="s">
        <v>138</v>
      </c>
      <c r="F6" s="86" t="s">
        <v>139</v>
      </c>
    </row>
    <row r="7" spans="1:6" ht="4.5" customHeight="1">
      <c r="A7" s="41"/>
      <c r="B7" s="41"/>
      <c r="C7" s="43"/>
      <c r="D7" s="18"/>
      <c r="E7" s="38"/>
      <c r="F7" s="139"/>
    </row>
    <row r="8" spans="1:6" ht="19.5" customHeight="1">
      <c r="A8" s="200" t="s">
        <v>2</v>
      </c>
      <c r="B8" s="200"/>
      <c r="C8" s="110">
        <f>SUM(C11,C14:C19)</f>
        <v>131878220</v>
      </c>
      <c r="D8" s="112">
        <f>IF(C8=0,0,C8/$C$8*100)</f>
        <v>100</v>
      </c>
      <c r="E8" s="111">
        <f>SUM(E11,E14:E19)</f>
        <v>148960086</v>
      </c>
      <c r="F8" s="120">
        <f>C8-E8</f>
        <v>-17081866</v>
      </c>
    </row>
    <row r="9" spans="1:6" ht="4.5" customHeight="1">
      <c r="A9" s="20"/>
      <c r="B9" s="20"/>
      <c r="C9" s="110"/>
      <c r="D9" s="112"/>
      <c r="E9" s="111"/>
      <c r="F9" s="120"/>
    </row>
    <row r="10" spans="1:6" ht="4.5" customHeight="1">
      <c r="A10" s="28"/>
      <c r="B10" s="29"/>
      <c r="C10" s="111"/>
      <c r="D10" s="112"/>
      <c r="E10" s="111"/>
      <c r="F10" s="120"/>
    </row>
    <row r="11" spans="1:6" ht="19.5" customHeight="1">
      <c r="A11" s="200" t="s">
        <v>3</v>
      </c>
      <c r="B11" s="200"/>
      <c r="C11" s="110">
        <v>71784000</v>
      </c>
      <c r="D11" s="112">
        <f>IF(C11=0,0,C11/$C$8*100)</f>
        <v>54.432035858536764</v>
      </c>
      <c r="E11" s="111">
        <v>73434000</v>
      </c>
      <c r="F11" s="120">
        <f>C11-E11</f>
        <v>-1650000</v>
      </c>
    </row>
    <row r="12" spans="1:6" ht="4.5" customHeight="1">
      <c r="A12" s="23"/>
      <c r="B12" s="24"/>
      <c r="C12" s="111"/>
      <c r="D12" s="112"/>
      <c r="E12" s="111"/>
      <c r="F12" s="120"/>
    </row>
    <row r="13" spans="1:6" ht="4.5" customHeight="1">
      <c r="A13" s="21"/>
      <c r="B13" s="21"/>
      <c r="C13" s="111"/>
      <c r="D13" s="112"/>
      <c r="E13" s="111"/>
      <c r="F13" s="120"/>
    </row>
    <row r="14" spans="1:6" ht="19.5" customHeight="1">
      <c r="A14" s="201" t="s">
        <v>68</v>
      </c>
      <c r="B14" s="21" t="s">
        <v>4</v>
      </c>
      <c r="C14" s="111">
        <v>16878963</v>
      </c>
      <c r="D14" s="112">
        <f aca="true" t="shared" si="0" ref="D14:D19">IF(C14=0,0,C14/$C$8*100)</f>
        <v>12.79890113773146</v>
      </c>
      <c r="E14" s="111">
        <v>32646076</v>
      </c>
      <c r="F14" s="120">
        <f aca="true" t="shared" si="1" ref="F14:F19">C14-E14</f>
        <v>-15767113</v>
      </c>
    </row>
    <row r="15" spans="1:6" ht="19.5" customHeight="1">
      <c r="A15" s="201"/>
      <c r="B15" s="21" t="s">
        <v>5</v>
      </c>
      <c r="C15" s="111">
        <v>20415017</v>
      </c>
      <c r="D15" s="112">
        <f t="shared" si="0"/>
        <v>15.48020363028861</v>
      </c>
      <c r="E15" s="111">
        <v>20459382</v>
      </c>
      <c r="F15" s="120">
        <f t="shared" si="1"/>
        <v>-44365</v>
      </c>
    </row>
    <row r="16" spans="1:6" ht="19.5" customHeight="1">
      <c r="A16" s="201"/>
      <c r="B16" s="21" t="s">
        <v>6</v>
      </c>
      <c r="C16" s="165">
        <v>5367454</v>
      </c>
      <c r="D16" s="112">
        <f t="shared" si="0"/>
        <v>4.070007920944034</v>
      </c>
      <c r="E16" s="165">
        <v>5886667</v>
      </c>
      <c r="F16" s="120">
        <f t="shared" si="1"/>
        <v>-519213</v>
      </c>
    </row>
    <row r="17" spans="1:6" ht="19.5" customHeight="1">
      <c r="A17" s="201"/>
      <c r="B17" s="21" t="s">
        <v>7</v>
      </c>
      <c r="C17" s="166">
        <v>140065</v>
      </c>
      <c r="D17" s="112">
        <f t="shared" si="0"/>
        <v>0.1062078332570761</v>
      </c>
      <c r="E17" s="166">
        <v>275265</v>
      </c>
      <c r="F17" s="120">
        <f t="shared" si="1"/>
        <v>-135200</v>
      </c>
    </row>
    <row r="18" spans="1:6" ht="19.5" customHeight="1">
      <c r="A18" s="201"/>
      <c r="B18" s="21" t="s">
        <v>8</v>
      </c>
      <c r="C18" s="166">
        <v>13682713</v>
      </c>
      <c r="D18" s="112">
        <f t="shared" si="0"/>
        <v>10.375263633373274</v>
      </c>
      <c r="E18" s="166">
        <v>12788772</v>
      </c>
      <c r="F18" s="120">
        <f t="shared" si="1"/>
        <v>893941</v>
      </c>
    </row>
    <row r="19" spans="1:6" ht="19.5" customHeight="1">
      <c r="A19" s="201"/>
      <c r="B19" s="21" t="s">
        <v>110</v>
      </c>
      <c r="C19" s="166">
        <v>3610008</v>
      </c>
      <c r="D19" s="112">
        <f t="shared" si="0"/>
        <v>2.737379985868781</v>
      </c>
      <c r="E19" s="166">
        <v>3469924</v>
      </c>
      <c r="F19" s="120">
        <f t="shared" si="1"/>
        <v>140084</v>
      </c>
    </row>
    <row r="20" spans="1:6" ht="4.5" customHeight="1">
      <c r="A20" s="33"/>
      <c r="B20" s="16"/>
      <c r="C20" s="44"/>
      <c r="D20" s="42"/>
      <c r="E20" s="42"/>
      <c r="F20" s="139"/>
    </row>
    <row r="21" spans="1:6" ht="13.5" customHeight="1">
      <c r="A21" s="67" t="s">
        <v>108</v>
      </c>
      <c r="B21" s="13"/>
      <c r="C21" s="13"/>
      <c r="D21" s="13"/>
      <c r="E21" s="13"/>
      <c r="F21" s="13"/>
    </row>
    <row r="22" ht="13.5"/>
    <row r="23" ht="13.5"/>
    <row r="56" ht="13.5">
      <c r="D56" s="196"/>
    </row>
  </sheetData>
  <sheetProtection/>
  <mergeCells count="7">
    <mergeCell ref="E5:F5"/>
    <mergeCell ref="A8:B8"/>
    <mergeCell ref="A14:A19"/>
    <mergeCell ref="A11:B11"/>
    <mergeCell ref="C5:C6"/>
    <mergeCell ref="D5:D6"/>
    <mergeCell ref="A5:B6"/>
  </mergeCells>
  <printOptions/>
  <pageMargins left="0.7874015748031497" right="0.1968503937007874" top="0.984251968503937" bottom="0.98425196850393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F59"/>
  <sheetViews>
    <sheetView zoomScale="120" zoomScaleNormal="120" workbookViewId="0" topLeftCell="A1">
      <selection activeCell="A1" sqref="A1"/>
    </sheetView>
  </sheetViews>
  <sheetFormatPr defaultColWidth="9.00390625" defaultRowHeight="13.5"/>
  <cols>
    <col min="1" max="1" width="29.00390625" style="71" customWidth="1"/>
    <col min="2" max="2" width="14.125" style="70" customWidth="1"/>
    <col min="3" max="3" width="10.625" style="70" customWidth="1"/>
    <col min="4" max="5" width="14.125" style="70" customWidth="1"/>
    <col min="6" max="6" width="10.125" style="70" bestFit="1" customWidth="1"/>
    <col min="7" max="16384" width="9.00390625" style="70" customWidth="1"/>
  </cols>
  <sheetData>
    <row r="1" spans="1:4" ht="12.75" customHeight="1">
      <c r="A1" s="195" t="s">
        <v>167</v>
      </c>
      <c r="B1" s="71"/>
      <c r="D1" s="71"/>
    </row>
    <row r="2" spans="1:4" ht="12.75" customHeight="1">
      <c r="A2" s="4"/>
      <c r="B2" s="71"/>
      <c r="D2" s="71"/>
    </row>
    <row r="3" spans="1:5" s="72" customFormat="1" ht="18" customHeight="1">
      <c r="A3" s="47" t="s">
        <v>170</v>
      </c>
      <c r="B3" s="47"/>
      <c r="C3" s="47"/>
      <c r="D3" s="47"/>
      <c r="E3" s="47"/>
    </row>
    <row r="4" spans="1:5" s="8" customFormat="1" ht="12.75" customHeight="1">
      <c r="A4" s="49" t="s">
        <v>141</v>
      </c>
      <c r="B4" s="1"/>
      <c r="C4" s="1"/>
      <c r="E4" s="48" t="s">
        <v>111</v>
      </c>
    </row>
    <row r="5" spans="1:5" ht="13.5" customHeight="1">
      <c r="A5" s="216" t="s">
        <v>9</v>
      </c>
      <c r="B5" s="202" t="s">
        <v>130</v>
      </c>
      <c r="C5" s="214" t="s">
        <v>131</v>
      </c>
      <c r="D5" s="210" t="s">
        <v>0</v>
      </c>
      <c r="E5" s="211"/>
    </row>
    <row r="6" spans="1:5" ht="13.5" customHeight="1">
      <c r="A6" s="217"/>
      <c r="B6" s="203"/>
      <c r="C6" s="215"/>
      <c r="D6" s="37" t="s">
        <v>130</v>
      </c>
      <c r="E6" s="86" t="s">
        <v>1</v>
      </c>
    </row>
    <row r="7" spans="1:5" ht="4.5" customHeight="1">
      <c r="A7" s="38"/>
      <c r="B7" s="43"/>
      <c r="C7" s="27"/>
      <c r="D7" s="18"/>
      <c r="E7" s="42"/>
    </row>
    <row r="8" spans="1:5" ht="15" customHeight="1">
      <c r="A8" s="87" t="s">
        <v>2</v>
      </c>
      <c r="B8" s="113">
        <f>SUM(B10:B30)</f>
        <v>71784000</v>
      </c>
      <c r="C8" s="114">
        <f>IF(B8=0,0,B8/$B$8*100)</f>
        <v>100</v>
      </c>
      <c r="D8" s="111">
        <f>SUM(D10:D30)</f>
        <v>73434000</v>
      </c>
      <c r="E8" s="169">
        <f>B8-D8</f>
        <v>-1650000</v>
      </c>
    </row>
    <row r="9" spans="1:5" ht="4.5" customHeight="1">
      <c r="A9" s="88"/>
      <c r="B9" s="113"/>
      <c r="C9" s="114"/>
      <c r="D9" s="111"/>
      <c r="E9" s="117"/>
    </row>
    <row r="10" spans="1:5" ht="15.75" customHeight="1">
      <c r="A10" s="88" t="s">
        <v>10</v>
      </c>
      <c r="B10" s="113">
        <v>38485700</v>
      </c>
      <c r="C10" s="114">
        <f>IF(B10=0,0,B10/$B$8*100)</f>
        <v>53.61320071325086</v>
      </c>
      <c r="D10" s="111">
        <v>38024406</v>
      </c>
      <c r="E10" s="169">
        <f aca="true" t="shared" si="0" ref="E10:E30">B10-D10</f>
        <v>461294</v>
      </c>
    </row>
    <row r="11" spans="1:5" ht="15.75" customHeight="1">
      <c r="A11" s="88" t="s">
        <v>11</v>
      </c>
      <c r="B11" s="113">
        <v>268000</v>
      </c>
      <c r="C11" s="114">
        <f aca="true" t="shared" si="1" ref="C11:C30">IF(B11=0,0,B11/$B$8*100)</f>
        <v>0.37334224896912965</v>
      </c>
      <c r="D11" s="111">
        <v>274000</v>
      </c>
      <c r="E11" s="169">
        <f t="shared" si="0"/>
        <v>-6000</v>
      </c>
    </row>
    <row r="12" spans="1:5" ht="15.75" customHeight="1">
      <c r="A12" s="88" t="s">
        <v>12</v>
      </c>
      <c r="B12" s="113">
        <v>48000</v>
      </c>
      <c r="C12" s="114">
        <f t="shared" si="1"/>
        <v>0.06686726847208291</v>
      </c>
      <c r="D12" s="111">
        <v>73000</v>
      </c>
      <c r="E12" s="169">
        <f t="shared" si="0"/>
        <v>-25000</v>
      </c>
    </row>
    <row r="13" spans="1:5" ht="15.75" customHeight="1">
      <c r="A13" s="88" t="s">
        <v>97</v>
      </c>
      <c r="B13" s="113">
        <v>182000</v>
      </c>
      <c r="C13" s="114">
        <f t="shared" si="1"/>
        <v>0.2535383929566477</v>
      </c>
      <c r="D13" s="111">
        <v>404000</v>
      </c>
      <c r="E13" s="169">
        <f t="shared" si="0"/>
        <v>-222000</v>
      </c>
    </row>
    <row r="14" spans="1:5" ht="15.75" customHeight="1">
      <c r="A14" s="88" t="s">
        <v>98</v>
      </c>
      <c r="B14" s="113">
        <v>123000</v>
      </c>
      <c r="C14" s="114">
        <f t="shared" si="1"/>
        <v>0.17134737545971246</v>
      </c>
      <c r="D14" s="111">
        <v>239000</v>
      </c>
      <c r="E14" s="169">
        <f t="shared" si="0"/>
        <v>-116000</v>
      </c>
    </row>
    <row r="15" spans="1:5" ht="15.75" customHeight="1">
      <c r="A15" s="88" t="s">
        <v>13</v>
      </c>
      <c r="B15" s="113">
        <v>3962000</v>
      </c>
      <c r="C15" s="114">
        <f t="shared" si="1"/>
        <v>5.519335785133177</v>
      </c>
      <c r="D15" s="111">
        <v>4042000</v>
      </c>
      <c r="E15" s="169">
        <f t="shared" si="0"/>
        <v>-80000</v>
      </c>
    </row>
    <row r="16" spans="1:5" ht="25.5" customHeight="1">
      <c r="A16" s="89" t="s">
        <v>101</v>
      </c>
      <c r="B16" s="113">
        <v>231578</v>
      </c>
      <c r="C16" s="114">
        <f t="shared" si="1"/>
        <v>0.32260392287975037</v>
      </c>
      <c r="D16" s="111">
        <v>284511</v>
      </c>
      <c r="E16" s="169">
        <f t="shared" si="0"/>
        <v>-52933</v>
      </c>
    </row>
    <row r="17" spans="1:5" ht="15.75" customHeight="1">
      <c r="A17" s="88" t="s">
        <v>15</v>
      </c>
      <c r="B17" s="113">
        <v>117000</v>
      </c>
      <c r="C17" s="114">
        <f t="shared" si="1"/>
        <v>0.1629889669007021</v>
      </c>
      <c r="D17" s="111">
        <v>133000</v>
      </c>
      <c r="E17" s="169">
        <f t="shared" si="0"/>
        <v>-16000</v>
      </c>
    </row>
    <row r="18" spans="1:5" ht="15.75" customHeight="1">
      <c r="A18" s="88" t="s">
        <v>17</v>
      </c>
      <c r="B18" s="113">
        <v>120000</v>
      </c>
      <c r="C18" s="114">
        <f t="shared" si="1"/>
        <v>0.1671681711802073</v>
      </c>
      <c r="D18" s="111">
        <v>120000</v>
      </c>
      <c r="E18" s="169">
        <f t="shared" si="0"/>
        <v>0</v>
      </c>
    </row>
    <row r="19" spans="1:5" ht="15.75" customHeight="1">
      <c r="A19" s="88" t="s">
        <v>18</v>
      </c>
      <c r="B19" s="113">
        <v>30000</v>
      </c>
      <c r="C19" s="114">
        <f>IF(B19=0,0,B19/$B$8*100)</f>
        <v>0.041792042795051824</v>
      </c>
      <c r="D19" s="111">
        <v>30000</v>
      </c>
      <c r="E19" s="169">
        <f t="shared" si="0"/>
        <v>0</v>
      </c>
    </row>
    <row r="20" spans="1:5" ht="15.75" customHeight="1">
      <c r="A20" s="88" t="s">
        <v>16</v>
      </c>
      <c r="B20" s="113">
        <v>24000</v>
      </c>
      <c r="C20" s="114">
        <f t="shared" si="1"/>
        <v>0.033433634236041454</v>
      </c>
      <c r="D20" s="111">
        <v>24000</v>
      </c>
      <c r="E20" s="169">
        <f t="shared" si="0"/>
        <v>0</v>
      </c>
    </row>
    <row r="21" spans="1:5" ht="15.75" customHeight="1">
      <c r="A21" s="88" t="s">
        <v>19</v>
      </c>
      <c r="B21" s="113">
        <v>811451</v>
      </c>
      <c r="C21" s="114">
        <f t="shared" si="1"/>
        <v>1.1304064972695866</v>
      </c>
      <c r="D21" s="111">
        <v>741770</v>
      </c>
      <c r="E21" s="169">
        <f t="shared" si="0"/>
        <v>69681</v>
      </c>
    </row>
    <row r="22" spans="1:5" ht="15.75" customHeight="1">
      <c r="A22" s="88" t="s">
        <v>20</v>
      </c>
      <c r="B22" s="113">
        <v>1469476</v>
      </c>
      <c r="C22" s="114">
        <f t="shared" si="1"/>
        <v>2.047080129276719</v>
      </c>
      <c r="D22" s="111">
        <v>1525058</v>
      </c>
      <c r="E22" s="169">
        <f t="shared" si="0"/>
        <v>-55582</v>
      </c>
    </row>
    <row r="23" spans="1:5" ht="15.75" customHeight="1">
      <c r="A23" s="88" t="s">
        <v>21</v>
      </c>
      <c r="B23" s="113">
        <v>14067383</v>
      </c>
      <c r="C23" s="114">
        <f t="shared" si="1"/>
        <v>19.596822411679483</v>
      </c>
      <c r="D23" s="111">
        <v>14512781</v>
      </c>
      <c r="E23" s="169">
        <f t="shared" si="0"/>
        <v>-445398</v>
      </c>
    </row>
    <row r="24" spans="1:5" ht="15.75" customHeight="1">
      <c r="A24" s="88" t="s">
        <v>22</v>
      </c>
      <c r="B24" s="113">
        <v>8318290</v>
      </c>
      <c r="C24" s="114">
        <f t="shared" si="1"/>
        <v>11.58794438872172</v>
      </c>
      <c r="D24" s="111">
        <v>8536627</v>
      </c>
      <c r="E24" s="169">
        <f t="shared" si="0"/>
        <v>-218337</v>
      </c>
    </row>
    <row r="25" spans="1:5" ht="15.75" customHeight="1">
      <c r="A25" s="88" t="s">
        <v>23</v>
      </c>
      <c r="B25" s="113">
        <v>36031</v>
      </c>
      <c r="C25" s="114">
        <f t="shared" si="1"/>
        <v>0.05019363646495041</v>
      </c>
      <c r="D25" s="111">
        <v>36852</v>
      </c>
      <c r="E25" s="169">
        <f t="shared" si="0"/>
        <v>-821</v>
      </c>
    </row>
    <row r="26" spans="1:5" ht="15.75" customHeight="1">
      <c r="A26" s="88" t="s">
        <v>24</v>
      </c>
      <c r="B26" s="113">
        <v>47951</v>
      </c>
      <c r="C26" s="114">
        <f t="shared" si="1"/>
        <v>0.06679900813551766</v>
      </c>
      <c r="D26" s="111">
        <v>48525</v>
      </c>
      <c r="E26" s="169">
        <f t="shared" si="0"/>
        <v>-574</v>
      </c>
    </row>
    <row r="27" spans="1:5" ht="15.75" customHeight="1">
      <c r="A27" s="88" t="s">
        <v>25</v>
      </c>
      <c r="B27" s="113">
        <v>24083</v>
      </c>
      <c r="C27" s="114">
        <f t="shared" si="1"/>
        <v>0.033549258887774436</v>
      </c>
      <c r="D27" s="111">
        <v>200889</v>
      </c>
      <c r="E27" s="169">
        <f t="shared" si="0"/>
        <v>-176806</v>
      </c>
    </row>
    <row r="28" spans="1:5" ht="15.75" customHeight="1">
      <c r="A28" s="88" t="s">
        <v>26</v>
      </c>
      <c r="B28" s="113">
        <v>235791</v>
      </c>
      <c r="C28" s="114">
        <f t="shared" si="1"/>
        <v>0.32847291875626883</v>
      </c>
      <c r="D28" s="111">
        <v>195493</v>
      </c>
      <c r="E28" s="169">
        <f t="shared" si="0"/>
        <v>40298</v>
      </c>
    </row>
    <row r="29" spans="1:5" ht="15.75" customHeight="1">
      <c r="A29" s="88" t="s">
        <v>27</v>
      </c>
      <c r="B29" s="113">
        <v>555666</v>
      </c>
      <c r="C29" s="114">
        <f t="shared" si="1"/>
        <v>0.7740805750585089</v>
      </c>
      <c r="D29" s="111">
        <v>1060488</v>
      </c>
      <c r="E29" s="169">
        <f t="shared" si="0"/>
        <v>-504822</v>
      </c>
    </row>
    <row r="30" spans="1:5" ht="15.75" customHeight="1">
      <c r="A30" s="88" t="s">
        <v>28</v>
      </c>
      <c r="B30" s="113">
        <v>2626600</v>
      </c>
      <c r="C30" s="114">
        <f t="shared" si="1"/>
        <v>3.659032653516104</v>
      </c>
      <c r="D30" s="111">
        <v>2927600</v>
      </c>
      <c r="E30" s="169">
        <f t="shared" si="0"/>
        <v>-301000</v>
      </c>
    </row>
    <row r="31" spans="1:5" ht="4.5" customHeight="1">
      <c r="A31" s="39"/>
      <c r="B31" s="44"/>
      <c r="C31" s="26"/>
      <c r="D31" s="42"/>
      <c r="E31" s="42"/>
    </row>
    <row r="32" spans="1:5" ht="12.75" customHeight="1">
      <c r="A32" s="50" t="s">
        <v>108</v>
      </c>
      <c r="B32" s="13"/>
      <c r="C32" s="13"/>
      <c r="D32" s="13"/>
      <c r="E32" s="13"/>
    </row>
    <row r="33" ht="12.75" customHeight="1">
      <c r="A33" s="50" t="s">
        <v>164</v>
      </c>
    </row>
    <row r="34" ht="9" customHeight="1"/>
    <row r="35" spans="1:6" ht="12.75" customHeight="1">
      <c r="A35" s="49" t="s">
        <v>140</v>
      </c>
      <c r="B35" s="10"/>
      <c r="C35" s="10"/>
      <c r="E35" s="48" t="s">
        <v>111</v>
      </c>
      <c r="F35" s="141"/>
    </row>
    <row r="36" spans="1:6" ht="13.5" customHeight="1">
      <c r="A36" s="212" t="s">
        <v>9</v>
      </c>
      <c r="B36" s="212" t="s">
        <v>138</v>
      </c>
      <c r="C36" s="214" t="s">
        <v>137</v>
      </c>
      <c r="D36" s="210" t="s">
        <v>0</v>
      </c>
      <c r="E36" s="211"/>
      <c r="F36" s="142"/>
    </row>
    <row r="37" spans="1:6" ht="13.5" customHeight="1">
      <c r="A37" s="213"/>
      <c r="B37" s="213"/>
      <c r="C37" s="215"/>
      <c r="D37" s="37" t="s">
        <v>138</v>
      </c>
      <c r="E37" s="86" t="s">
        <v>1</v>
      </c>
      <c r="F37" s="142"/>
    </row>
    <row r="38" spans="1:6" ht="4.5" customHeight="1">
      <c r="A38" s="167"/>
      <c r="B38" s="18"/>
      <c r="C38" s="27"/>
      <c r="D38" s="18"/>
      <c r="E38" s="17"/>
      <c r="F38" s="142"/>
    </row>
    <row r="39" spans="1:6" ht="18" customHeight="1">
      <c r="A39" s="168" t="s">
        <v>142</v>
      </c>
      <c r="B39" s="116">
        <f>SUM(B41:B52)</f>
        <v>71784000</v>
      </c>
      <c r="C39" s="114">
        <f>IF(B39=0,0,B39/$B$39*100)</f>
        <v>100</v>
      </c>
      <c r="D39" s="116">
        <f>SUM(D41:D52)</f>
        <v>73434000</v>
      </c>
      <c r="E39" s="118">
        <f>B39-D39</f>
        <v>-1650000</v>
      </c>
      <c r="F39" s="142"/>
    </row>
    <row r="40" spans="1:6" ht="4.5" customHeight="1">
      <c r="A40" s="168"/>
      <c r="B40" s="116"/>
      <c r="C40" s="115"/>
      <c r="D40" s="116"/>
      <c r="E40" s="118"/>
      <c r="F40" s="142"/>
    </row>
    <row r="41" spans="1:6" ht="15.75" customHeight="1">
      <c r="A41" s="168" t="s">
        <v>143</v>
      </c>
      <c r="B41" s="116">
        <v>476620</v>
      </c>
      <c r="C41" s="114">
        <f>IF(B41=0,0,B41/$B$39*100)</f>
        <v>0.66396411456592</v>
      </c>
      <c r="D41" s="116">
        <v>477652</v>
      </c>
      <c r="E41" s="118">
        <f aca="true" t="shared" si="2" ref="E41:E52">B41-D41</f>
        <v>-1032</v>
      </c>
      <c r="F41" s="142"/>
    </row>
    <row r="42" spans="1:6" ht="15.75" customHeight="1">
      <c r="A42" s="168" t="s">
        <v>144</v>
      </c>
      <c r="B42" s="116">
        <v>6325695</v>
      </c>
      <c r="C42" s="114">
        <f>IF(B42=0,0,B42/$B$39*100)</f>
        <v>8.812123871614846</v>
      </c>
      <c r="D42" s="116">
        <v>6375929</v>
      </c>
      <c r="E42" s="118">
        <f t="shared" si="2"/>
        <v>-50234</v>
      </c>
      <c r="F42" s="142"/>
    </row>
    <row r="43" spans="1:6" ht="15.75" customHeight="1">
      <c r="A43" s="168" t="s">
        <v>145</v>
      </c>
      <c r="B43" s="116">
        <v>36387955</v>
      </c>
      <c r="C43" s="114">
        <f>IF(B43=0,0,B43/$B$39*100)</f>
        <v>50.69089908614733</v>
      </c>
      <c r="D43" s="116">
        <v>36012350</v>
      </c>
      <c r="E43" s="118">
        <f t="shared" si="2"/>
        <v>375605</v>
      </c>
      <c r="F43" s="142"/>
    </row>
    <row r="44" spans="1:6" ht="15.75" customHeight="1">
      <c r="A44" s="168" t="s">
        <v>146</v>
      </c>
      <c r="B44" s="116">
        <v>5354350</v>
      </c>
      <c r="C44" s="114">
        <f aca="true" t="shared" si="3" ref="C44:C51">IF(B44=0,0,B44/$B$39*100)</f>
        <v>7.4589741446561915</v>
      </c>
      <c r="D44" s="116">
        <v>5495492</v>
      </c>
      <c r="E44" s="118">
        <f t="shared" si="2"/>
        <v>-141142</v>
      </c>
      <c r="F44" s="142"/>
    </row>
    <row r="45" spans="1:6" ht="15.75" customHeight="1">
      <c r="A45" s="168" t="s">
        <v>147</v>
      </c>
      <c r="B45" s="116">
        <v>118463</v>
      </c>
      <c r="C45" s="114">
        <f t="shared" si="3"/>
        <v>0.16502702552100748</v>
      </c>
      <c r="D45" s="116">
        <v>118656</v>
      </c>
      <c r="E45" s="118">
        <f t="shared" si="2"/>
        <v>-193</v>
      </c>
      <c r="F45" s="142"/>
    </row>
    <row r="46" spans="1:6" ht="15.75" customHeight="1">
      <c r="A46" s="168" t="s">
        <v>148</v>
      </c>
      <c r="B46" s="116">
        <v>110322</v>
      </c>
      <c r="C46" s="114">
        <f t="shared" si="3"/>
        <v>0.15368605817452358</v>
      </c>
      <c r="D46" s="116">
        <v>369587</v>
      </c>
      <c r="E46" s="118">
        <f t="shared" si="2"/>
        <v>-259265</v>
      </c>
      <c r="F46" s="142"/>
    </row>
    <row r="47" spans="1:6" ht="15.75" customHeight="1">
      <c r="A47" s="168" t="s">
        <v>149</v>
      </c>
      <c r="B47" s="116">
        <v>461808</v>
      </c>
      <c r="C47" s="114">
        <f t="shared" si="3"/>
        <v>0.6433299899699098</v>
      </c>
      <c r="D47" s="116">
        <v>405515</v>
      </c>
      <c r="E47" s="118">
        <f t="shared" si="2"/>
        <v>56293</v>
      </c>
      <c r="F47" s="142"/>
    </row>
    <row r="48" spans="1:6" ht="15.75" customHeight="1">
      <c r="A48" s="168" t="s">
        <v>150</v>
      </c>
      <c r="B48" s="116">
        <v>4808359</v>
      </c>
      <c r="C48" s="114">
        <f t="shared" si="3"/>
        <v>6.698371503399087</v>
      </c>
      <c r="D48" s="116">
        <v>7363934</v>
      </c>
      <c r="E48" s="118">
        <f t="shared" si="2"/>
        <v>-2555575</v>
      </c>
      <c r="F48" s="142"/>
    </row>
    <row r="49" spans="1:6" ht="15.75" customHeight="1">
      <c r="A49" s="168" t="s">
        <v>151</v>
      </c>
      <c r="B49" s="116">
        <v>3287301</v>
      </c>
      <c r="C49" s="114">
        <f t="shared" si="3"/>
        <v>4.579434135740555</v>
      </c>
      <c r="D49" s="116">
        <v>3277847</v>
      </c>
      <c r="E49" s="118">
        <f t="shared" si="2"/>
        <v>9454</v>
      </c>
      <c r="F49" s="142"/>
    </row>
    <row r="50" spans="1:6" ht="15.75" customHeight="1">
      <c r="A50" s="168" t="s">
        <v>152</v>
      </c>
      <c r="B50" s="116">
        <v>10330150</v>
      </c>
      <c r="C50" s="114">
        <f t="shared" si="3"/>
        <v>14.390602362643486</v>
      </c>
      <c r="D50" s="116">
        <v>9352892</v>
      </c>
      <c r="E50" s="118">
        <f t="shared" si="2"/>
        <v>977258</v>
      </c>
      <c r="F50" s="142"/>
    </row>
    <row r="51" spans="1:6" ht="15.75" customHeight="1">
      <c r="A51" s="168" t="s">
        <v>153</v>
      </c>
      <c r="B51" s="116">
        <v>4092977</v>
      </c>
      <c r="C51" s="114">
        <f t="shared" si="3"/>
        <v>5.701795664772094</v>
      </c>
      <c r="D51" s="116">
        <v>4154146</v>
      </c>
      <c r="E51" s="118">
        <f t="shared" si="2"/>
        <v>-61169</v>
      </c>
      <c r="F51" s="142"/>
    </row>
    <row r="52" spans="1:6" ht="15.75" customHeight="1">
      <c r="A52" s="168" t="s">
        <v>154</v>
      </c>
      <c r="B52" s="116">
        <v>30000</v>
      </c>
      <c r="C52" s="114">
        <f>IF(B52=0,0,B52/$B$39*100)</f>
        <v>0.041792042795051824</v>
      </c>
      <c r="D52" s="116">
        <v>30000</v>
      </c>
      <c r="E52" s="118">
        <f t="shared" si="2"/>
        <v>0</v>
      </c>
      <c r="F52" s="142"/>
    </row>
    <row r="53" spans="1:6" ht="4.5" customHeight="1">
      <c r="A53" s="39"/>
      <c r="B53" s="79"/>
      <c r="C53" s="26"/>
      <c r="D53" s="17"/>
      <c r="E53" s="17"/>
      <c r="F53" s="142"/>
    </row>
    <row r="54" spans="1:6" ht="13.5" customHeight="1">
      <c r="A54" s="67" t="s">
        <v>109</v>
      </c>
      <c r="B54" s="13"/>
      <c r="C54" s="13"/>
      <c r="D54" s="13"/>
      <c r="E54" s="13"/>
      <c r="F54" s="140"/>
    </row>
    <row r="55" spans="1:6" ht="13.5" customHeight="1">
      <c r="A55" s="50" t="s">
        <v>164</v>
      </c>
      <c r="B55" s="137"/>
      <c r="C55" s="137"/>
      <c r="D55" s="137"/>
      <c r="E55" s="137"/>
      <c r="F55" s="137"/>
    </row>
    <row r="56" spans="2:6" ht="13.5" customHeight="1">
      <c r="B56" s="137"/>
      <c r="C56" s="137"/>
      <c r="D56" s="137"/>
      <c r="E56" s="137"/>
      <c r="F56" s="137"/>
    </row>
    <row r="57" spans="2:6" ht="13.5" customHeight="1">
      <c r="B57" s="137"/>
      <c r="C57" s="137"/>
      <c r="D57" s="137"/>
      <c r="E57" s="137"/>
      <c r="F57" s="137"/>
    </row>
    <row r="58" spans="2:6" ht="13.5">
      <c r="B58" s="137"/>
      <c r="C58" s="137"/>
      <c r="D58" s="137"/>
      <c r="E58" s="137"/>
      <c r="F58" s="137"/>
    </row>
    <row r="59" ht="13.5">
      <c r="C59" s="196"/>
    </row>
  </sheetData>
  <sheetProtection/>
  <mergeCells count="8">
    <mergeCell ref="D5:E5"/>
    <mergeCell ref="D36:E36"/>
    <mergeCell ref="A36:A37"/>
    <mergeCell ref="B36:B37"/>
    <mergeCell ref="C5:C6"/>
    <mergeCell ref="C36:C37"/>
    <mergeCell ref="A5:A6"/>
    <mergeCell ref="B5:B6"/>
  </mergeCells>
  <printOptions/>
  <pageMargins left="0.7874015748031497" right="0.1968503937007874" top="0.7874015748031497" bottom="0.2755905511811024" header="0.5118110236220472" footer="0.275590551181102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E51"/>
  <sheetViews>
    <sheetView zoomScale="130" zoomScaleNormal="130" zoomScalePageLayoutView="0" workbookViewId="0" topLeftCell="A1">
      <selection activeCell="A1" sqref="A1"/>
    </sheetView>
  </sheetViews>
  <sheetFormatPr defaultColWidth="9.00390625" defaultRowHeight="13.5"/>
  <cols>
    <col min="1" max="4" width="16.75390625" style="71" customWidth="1"/>
    <col min="5" max="5" width="9.375" style="70" customWidth="1"/>
    <col min="6" max="16384" width="9.00390625" style="70" customWidth="1"/>
  </cols>
  <sheetData>
    <row r="1" ht="12.75" customHeight="1">
      <c r="A1" s="195" t="s">
        <v>167</v>
      </c>
    </row>
    <row r="2" ht="12.75" customHeight="1">
      <c r="A2" s="4"/>
    </row>
    <row r="3" spans="1:4" ht="18" customHeight="1">
      <c r="A3" s="47" t="s">
        <v>171</v>
      </c>
      <c r="B3" s="47"/>
      <c r="C3" s="40"/>
      <c r="D3" s="40"/>
    </row>
    <row r="4" spans="4:5" ht="12.75" customHeight="1">
      <c r="D4" s="48" t="s">
        <v>112</v>
      </c>
      <c r="E4" s="11"/>
    </row>
    <row r="5" spans="1:4" ht="27" customHeight="1">
      <c r="A5" s="25" t="s">
        <v>132</v>
      </c>
      <c r="B5" s="90" t="s">
        <v>125</v>
      </c>
      <c r="C5" s="91" t="s">
        <v>132</v>
      </c>
      <c r="D5" s="90" t="s">
        <v>125</v>
      </c>
    </row>
    <row r="6" spans="1:4" ht="4.5" customHeight="1">
      <c r="A6" s="63"/>
      <c r="B6" s="64"/>
      <c r="C6" s="172"/>
      <c r="D6" s="16"/>
    </row>
    <row r="7" spans="1:4" ht="19.5" customHeight="1">
      <c r="A7" s="168" t="s">
        <v>2</v>
      </c>
      <c r="B7" s="176">
        <f>SUM(B9:B21,D9:D21)</f>
        <v>1514567698</v>
      </c>
      <c r="C7" s="173"/>
      <c r="D7" s="171"/>
    </row>
    <row r="8" spans="1:4" ht="4.5" customHeight="1">
      <c r="A8" s="168"/>
      <c r="B8" s="177"/>
      <c r="C8" s="173"/>
      <c r="D8" s="171"/>
    </row>
    <row r="9" spans="1:4" ht="19.5" customHeight="1">
      <c r="A9" s="168" t="s">
        <v>41</v>
      </c>
      <c r="B9" s="174">
        <v>197100000</v>
      </c>
      <c r="C9" s="168" t="s">
        <v>54</v>
      </c>
      <c r="D9" s="170">
        <v>49588106</v>
      </c>
    </row>
    <row r="10" spans="1:4" ht="19.5" customHeight="1">
      <c r="A10" s="168" t="s">
        <v>42</v>
      </c>
      <c r="B10" s="174">
        <v>71784000</v>
      </c>
      <c r="C10" s="168" t="s">
        <v>55</v>
      </c>
      <c r="D10" s="170">
        <v>29030000</v>
      </c>
    </row>
    <row r="11" spans="1:4" ht="19.5" customHeight="1">
      <c r="A11" s="168" t="s">
        <v>43</v>
      </c>
      <c r="B11" s="174">
        <v>63548000</v>
      </c>
      <c r="C11" s="168" t="s">
        <v>56</v>
      </c>
      <c r="D11" s="170">
        <v>24810000</v>
      </c>
    </row>
    <row r="12" spans="1:4" ht="19.5" customHeight="1">
      <c r="A12" s="168" t="s">
        <v>44</v>
      </c>
      <c r="B12" s="174">
        <v>67619874</v>
      </c>
      <c r="C12" s="168" t="s">
        <v>57</v>
      </c>
      <c r="D12" s="170">
        <v>26690000</v>
      </c>
    </row>
    <row r="13" spans="1:4" ht="19.5" customHeight="1">
      <c r="A13" s="168" t="s">
        <v>45</v>
      </c>
      <c r="B13" s="174">
        <v>48500000</v>
      </c>
      <c r="C13" s="168" t="s">
        <v>58</v>
      </c>
      <c r="D13" s="170">
        <v>30467000</v>
      </c>
    </row>
    <row r="14" spans="1:4" ht="19.5" customHeight="1">
      <c r="A14" s="168" t="s">
        <v>46</v>
      </c>
      <c r="B14" s="174">
        <v>104600000</v>
      </c>
      <c r="C14" s="168" t="s">
        <v>59</v>
      </c>
      <c r="D14" s="170">
        <v>28082000</v>
      </c>
    </row>
    <row r="15" spans="1:4" ht="19.5" customHeight="1">
      <c r="A15" s="168" t="s">
        <v>47</v>
      </c>
      <c r="B15" s="174">
        <v>41600000</v>
      </c>
      <c r="C15" s="168" t="s">
        <v>60</v>
      </c>
      <c r="D15" s="170">
        <v>41240000</v>
      </c>
    </row>
    <row r="16" spans="1:4" ht="19.5" customHeight="1">
      <c r="A16" s="168" t="s">
        <v>48</v>
      </c>
      <c r="B16" s="174">
        <v>88650000</v>
      </c>
      <c r="C16" s="168" t="s">
        <v>61</v>
      </c>
      <c r="D16" s="170">
        <v>27516544</v>
      </c>
    </row>
    <row r="17" spans="1:4" ht="19.5" customHeight="1">
      <c r="A17" s="168" t="s">
        <v>49</v>
      </c>
      <c r="B17" s="174">
        <v>146157021</v>
      </c>
      <c r="C17" s="168" t="s">
        <v>62</v>
      </c>
      <c r="D17" s="170">
        <v>55480000</v>
      </c>
    </row>
    <row r="18" spans="1:4" ht="19.5" customHeight="1">
      <c r="A18" s="168" t="s">
        <v>50</v>
      </c>
      <c r="B18" s="174">
        <v>39982000</v>
      </c>
      <c r="C18" s="168" t="s">
        <v>63</v>
      </c>
      <c r="D18" s="170">
        <v>32140000</v>
      </c>
    </row>
    <row r="19" spans="1:4" ht="19.5" customHeight="1">
      <c r="A19" s="168" t="s">
        <v>51</v>
      </c>
      <c r="B19" s="174">
        <v>61918291</v>
      </c>
      <c r="C19" s="168" t="s">
        <v>64</v>
      </c>
      <c r="D19" s="170">
        <v>22660000</v>
      </c>
    </row>
    <row r="20" spans="1:4" ht="19.5" customHeight="1">
      <c r="A20" s="168" t="s">
        <v>52</v>
      </c>
      <c r="B20" s="174">
        <v>61260000</v>
      </c>
      <c r="C20" s="168" t="s">
        <v>65</v>
      </c>
      <c r="D20" s="170">
        <v>30857225</v>
      </c>
    </row>
    <row r="21" spans="1:4" ht="19.5" customHeight="1">
      <c r="A21" s="168" t="s">
        <v>53</v>
      </c>
      <c r="B21" s="174">
        <v>53058637</v>
      </c>
      <c r="C21" s="168" t="s">
        <v>66</v>
      </c>
      <c r="D21" s="170">
        <v>70229000</v>
      </c>
    </row>
    <row r="22" spans="1:4" ht="4.5" customHeight="1">
      <c r="A22" s="178"/>
      <c r="B22" s="175"/>
      <c r="C22" s="66"/>
      <c r="D22" s="65"/>
    </row>
    <row r="23" spans="1:4" ht="13.5" customHeight="1">
      <c r="A23" s="67" t="s">
        <v>109</v>
      </c>
      <c r="B23" s="13"/>
      <c r="C23" s="13"/>
      <c r="D23" s="13"/>
    </row>
    <row r="24" ht="13.5" customHeight="1"/>
    <row r="25" ht="13.5" customHeight="1"/>
    <row r="51" ht="13.5">
      <c r="C51" s="196"/>
    </row>
  </sheetData>
  <sheetProtection/>
  <printOptions/>
  <pageMargins left="0.7086614173228347" right="0.7086614173228347" top="0.984251968503937" bottom="0.984251968503937" header="0.5118110236220472" footer="0.5118110236220472"/>
  <pageSetup cellComments="asDisplayed"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H53"/>
  <sheetViews>
    <sheetView zoomScale="130" zoomScaleNormal="130" zoomScalePageLayoutView="0" workbookViewId="0" topLeftCell="A1">
      <selection activeCell="A1" sqref="A1"/>
    </sheetView>
  </sheetViews>
  <sheetFormatPr defaultColWidth="9.00390625" defaultRowHeight="13.5"/>
  <cols>
    <col min="1" max="1" width="1.75390625" style="137" customWidth="1"/>
    <col min="2" max="2" width="14.75390625" style="137" customWidth="1"/>
    <col min="3" max="3" width="0.875" style="137" customWidth="1"/>
    <col min="4" max="8" width="13.75390625" style="137" customWidth="1"/>
    <col min="9" max="16384" width="9.00390625" style="137" customWidth="1"/>
  </cols>
  <sheetData>
    <row r="1" spans="1:3" ht="12.75" customHeight="1">
      <c r="A1" s="195" t="s">
        <v>167</v>
      </c>
      <c r="B1" s="138"/>
      <c r="C1" s="138"/>
    </row>
    <row r="2" spans="1:3" ht="12.75" customHeight="1">
      <c r="A2" s="4"/>
      <c r="B2" s="138"/>
      <c r="C2" s="138"/>
    </row>
    <row r="3" spans="1:6" ht="18" customHeight="1">
      <c r="A3" s="47" t="s">
        <v>120</v>
      </c>
      <c r="B3" s="124"/>
      <c r="C3" s="124"/>
      <c r="D3" s="124"/>
      <c r="E3" s="124"/>
      <c r="F3" s="124"/>
    </row>
    <row r="4" spans="1:8" ht="13.5" customHeight="1">
      <c r="A4" s="51" t="s">
        <v>106</v>
      </c>
      <c r="B4" s="12"/>
      <c r="C4" s="2"/>
      <c r="D4" s="125"/>
      <c r="E4" s="125"/>
      <c r="F4" s="125"/>
      <c r="H4" s="125" t="s">
        <v>113</v>
      </c>
    </row>
    <row r="5" spans="1:8" ht="27" customHeight="1">
      <c r="A5" s="221" t="s">
        <v>67</v>
      </c>
      <c r="B5" s="221"/>
      <c r="C5" s="25"/>
      <c r="D5" s="34" t="s">
        <v>135</v>
      </c>
      <c r="E5" s="34" t="s">
        <v>136</v>
      </c>
      <c r="F5" s="34" t="s">
        <v>160</v>
      </c>
      <c r="G5" s="34" t="s">
        <v>166</v>
      </c>
      <c r="H5" s="34" t="s">
        <v>172</v>
      </c>
    </row>
    <row r="6" spans="1:7" ht="4.5" customHeight="1">
      <c r="A6" s="220"/>
      <c r="B6" s="220"/>
      <c r="C6" s="30"/>
      <c r="D6" s="108"/>
      <c r="E6" s="108"/>
      <c r="F6" s="108"/>
      <c r="G6" s="108"/>
    </row>
    <row r="7" spans="1:8" ht="18" customHeight="1">
      <c r="A7" s="200" t="s">
        <v>3</v>
      </c>
      <c r="B7" s="200"/>
      <c r="C7" s="21"/>
      <c r="D7" s="119">
        <v>71462831715</v>
      </c>
      <c r="E7" s="119">
        <v>73878391333</v>
      </c>
      <c r="F7" s="119">
        <v>80055422135</v>
      </c>
      <c r="G7" s="119">
        <v>79268832603</v>
      </c>
      <c r="H7" s="119">
        <v>78160310053</v>
      </c>
    </row>
    <row r="8" spans="1:7" ht="4.5" customHeight="1">
      <c r="A8" s="200"/>
      <c r="B8" s="200"/>
      <c r="C8" s="21"/>
      <c r="D8" s="119"/>
      <c r="E8" s="119"/>
      <c r="F8" s="119"/>
      <c r="G8" s="119"/>
    </row>
    <row r="9" spans="1:8" ht="18" customHeight="1">
      <c r="A9" s="200" t="s">
        <v>68</v>
      </c>
      <c r="B9" s="200"/>
      <c r="C9" s="21"/>
      <c r="D9" s="126">
        <f>SUM(D10:D15)</f>
        <v>62138787698</v>
      </c>
      <c r="E9" s="126">
        <f>SUM(E10:E15)</f>
        <v>68603677625</v>
      </c>
      <c r="F9" s="126">
        <f>SUM(F10:F15)</f>
        <v>56242300375</v>
      </c>
      <c r="G9" s="126">
        <f>SUM(G10:G15)</f>
        <v>59226099343</v>
      </c>
      <c r="H9" s="126">
        <f>SUM(H10:H15)</f>
        <v>71829200950</v>
      </c>
    </row>
    <row r="10" spans="1:8" ht="18" customHeight="1">
      <c r="A10" s="20"/>
      <c r="B10" s="20" t="s">
        <v>4</v>
      </c>
      <c r="C10" s="21"/>
      <c r="D10" s="119">
        <v>25087114294</v>
      </c>
      <c r="E10" s="119">
        <v>30490744437</v>
      </c>
      <c r="F10" s="119">
        <v>17767332684</v>
      </c>
      <c r="G10" s="119">
        <v>17389581692</v>
      </c>
      <c r="H10" s="119">
        <v>30019425512</v>
      </c>
    </row>
    <row r="11" spans="1:8" ht="18" customHeight="1">
      <c r="A11" s="20"/>
      <c r="B11" s="122" t="s">
        <v>5</v>
      </c>
      <c r="C11" s="21"/>
      <c r="D11" s="119">
        <v>18657538443</v>
      </c>
      <c r="E11" s="119">
        <v>18906601476</v>
      </c>
      <c r="F11" s="119">
        <v>18819750882</v>
      </c>
      <c r="G11" s="119">
        <v>21367763791</v>
      </c>
      <c r="H11" s="119">
        <v>20556124326</v>
      </c>
    </row>
    <row r="12" spans="1:8" ht="18" customHeight="1">
      <c r="A12" s="20"/>
      <c r="B12" s="20" t="s">
        <v>6</v>
      </c>
      <c r="C12" s="21"/>
      <c r="D12" s="119">
        <v>5002031153</v>
      </c>
      <c r="E12" s="119">
        <v>5358104584</v>
      </c>
      <c r="F12" s="119">
        <v>4890114703</v>
      </c>
      <c r="G12" s="119">
        <v>5123529884</v>
      </c>
      <c r="H12" s="119">
        <v>5286688862</v>
      </c>
    </row>
    <row r="13" spans="1:8" ht="18" customHeight="1">
      <c r="A13" s="20"/>
      <c r="B13" s="20" t="s">
        <v>7</v>
      </c>
      <c r="C13" s="21"/>
      <c r="D13" s="119">
        <v>155032944</v>
      </c>
      <c r="E13" s="119">
        <v>153079049</v>
      </c>
      <c r="F13" s="119">
        <v>144746552</v>
      </c>
      <c r="G13" s="119">
        <v>149111392</v>
      </c>
      <c r="H13" s="119">
        <v>145715118</v>
      </c>
    </row>
    <row r="14" spans="1:8" ht="18" customHeight="1">
      <c r="A14" s="20"/>
      <c r="B14" s="20" t="s">
        <v>8</v>
      </c>
      <c r="C14" s="21"/>
      <c r="D14" s="119">
        <v>10259040904</v>
      </c>
      <c r="E14" s="119">
        <v>10678512357</v>
      </c>
      <c r="F14" s="119">
        <v>11377689968</v>
      </c>
      <c r="G14" s="119">
        <v>11864894654</v>
      </c>
      <c r="H14" s="119">
        <v>12292219069</v>
      </c>
    </row>
    <row r="15" spans="1:8" ht="18" customHeight="1">
      <c r="A15" s="20"/>
      <c r="B15" s="121" t="s">
        <v>110</v>
      </c>
      <c r="C15" s="21"/>
      <c r="D15" s="119">
        <v>2978029960</v>
      </c>
      <c r="E15" s="119">
        <v>3016635722</v>
      </c>
      <c r="F15" s="119">
        <v>3242665586</v>
      </c>
      <c r="G15" s="119">
        <v>3331217930</v>
      </c>
      <c r="H15" s="119">
        <v>3529028063</v>
      </c>
    </row>
    <row r="16" spans="1:8" ht="4.5" customHeight="1">
      <c r="A16" s="15"/>
      <c r="B16" s="15"/>
      <c r="C16" s="22"/>
      <c r="D16" s="143"/>
      <c r="E16" s="143"/>
      <c r="F16" s="143"/>
      <c r="G16" s="143"/>
      <c r="H16" s="145"/>
    </row>
    <row r="17" spans="1:6" ht="13.5" customHeight="1">
      <c r="A17" s="67" t="s">
        <v>108</v>
      </c>
      <c r="B17" s="67"/>
      <c r="C17" s="13"/>
      <c r="D17" s="144"/>
      <c r="E17" s="144"/>
      <c r="F17" s="144"/>
    </row>
    <row r="18" spans="1:2" ht="13.5" customHeight="1">
      <c r="A18" s="69"/>
      <c r="B18" s="68"/>
    </row>
    <row r="19" spans="1:2" ht="13.5" customHeight="1">
      <c r="A19" s="69"/>
      <c r="B19" s="68"/>
    </row>
    <row r="20" spans="1:8" ht="12.75" customHeight="1">
      <c r="A20" s="51" t="s">
        <v>107</v>
      </c>
      <c r="B20" s="12"/>
      <c r="C20" s="2"/>
      <c r="D20" s="127"/>
      <c r="E20" s="127"/>
      <c r="F20" s="127"/>
      <c r="H20" s="125" t="s">
        <v>113</v>
      </c>
    </row>
    <row r="21" spans="1:8" ht="27" customHeight="1">
      <c r="A21" s="218" t="s">
        <v>67</v>
      </c>
      <c r="B21" s="219"/>
      <c r="C21" s="25"/>
      <c r="D21" s="34" t="s">
        <v>135</v>
      </c>
      <c r="E21" s="34" t="s">
        <v>136</v>
      </c>
      <c r="F21" s="34" t="s">
        <v>160</v>
      </c>
      <c r="G21" s="34" t="s">
        <v>166</v>
      </c>
      <c r="H21" s="34" t="s">
        <v>172</v>
      </c>
    </row>
    <row r="22" spans="1:7" ht="4.5" customHeight="1">
      <c r="A22" s="220"/>
      <c r="B22" s="220"/>
      <c r="C22" s="30"/>
      <c r="D22" s="108"/>
      <c r="E22" s="108"/>
      <c r="F22" s="108"/>
      <c r="G22" s="108"/>
    </row>
    <row r="23" spans="1:8" ht="18" customHeight="1">
      <c r="A23" s="200" t="s">
        <v>3</v>
      </c>
      <c r="B23" s="200"/>
      <c r="C23" s="21"/>
      <c r="D23" s="128">
        <v>67492822706</v>
      </c>
      <c r="E23" s="128">
        <v>70402528676</v>
      </c>
      <c r="F23" s="128">
        <v>75983187061</v>
      </c>
      <c r="G23" s="128">
        <v>74877393620</v>
      </c>
      <c r="H23" s="128">
        <v>73814657973</v>
      </c>
    </row>
    <row r="24" spans="1:7" ht="4.5" customHeight="1">
      <c r="A24" s="200"/>
      <c r="B24" s="200"/>
      <c r="C24" s="21"/>
      <c r="D24" s="120"/>
      <c r="E24" s="120"/>
      <c r="F24" s="120"/>
      <c r="G24" s="120"/>
    </row>
    <row r="25" spans="1:8" ht="18" customHeight="1">
      <c r="A25" s="200" t="s">
        <v>68</v>
      </c>
      <c r="B25" s="200"/>
      <c r="C25" s="21"/>
      <c r="D25" s="128">
        <f>SUM(D26:D31)</f>
        <v>61743741384</v>
      </c>
      <c r="E25" s="128">
        <f>SUM(E26:E31)</f>
        <v>68162964176</v>
      </c>
      <c r="F25" s="128">
        <f>SUM(F26:F31)</f>
        <v>55716540217</v>
      </c>
      <c r="G25" s="128">
        <f>SUM(G26:G31)</f>
        <v>58785875218</v>
      </c>
      <c r="H25" s="128">
        <f>SUM(H26:H31)</f>
        <v>71087493305</v>
      </c>
    </row>
    <row r="26" spans="1:8" ht="18" customHeight="1">
      <c r="A26" s="20"/>
      <c r="B26" s="20" t="s">
        <v>4</v>
      </c>
      <c r="C26" s="21"/>
      <c r="D26" s="120">
        <v>24963517267</v>
      </c>
      <c r="E26" s="120">
        <v>30367904826</v>
      </c>
      <c r="F26" s="120">
        <v>17646637794</v>
      </c>
      <c r="G26" s="120">
        <v>17265566878</v>
      </c>
      <c r="H26" s="120">
        <v>29899589330</v>
      </c>
    </row>
    <row r="27" spans="1:8" ht="18" customHeight="1">
      <c r="A27" s="20"/>
      <c r="B27" s="122" t="s">
        <v>5</v>
      </c>
      <c r="C27" s="21"/>
      <c r="D27" s="120">
        <v>18436576235</v>
      </c>
      <c r="E27" s="120">
        <v>18651616528</v>
      </c>
      <c r="F27" s="120">
        <v>18568672000</v>
      </c>
      <c r="G27" s="120">
        <v>21239701666</v>
      </c>
      <c r="H27" s="120">
        <v>20390797230</v>
      </c>
    </row>
    <row r="28" spans="1:8" ht="18" customHeight="1">
      <c r="A28" s="20"/>
      <c r="B28" s="20" t="s">
        <v>6</v>
      </c>
      <c r="C28" s="21"/>
      <c r="D28" s="120">
        <v>4965822744</v>
      </c>
      <c r="E28" s="120">
        <v>5334723304</v>
      </c>
      <c r="F28" s="120">
        <v>4798123160</v>
      </c>
      <c r="G28" s="120">
        <v>5078188377</v>
      </c>
      <c r="H28" s="120">
        <v>5256979021</v>
      </c>
    </row>
    <row r="29" spans="1:8" ht="18" customHeight="1">
      <c r="A29" s="20"/>
      <c r="B29" s="20" t="s">
        <v>7</v>
      </c>
      <c r="C29" s="21"/>
      <c r="D29" s="120">
        <v>154311418</v>
      </c>
      <c r="E29" s="120">
        <v>152193230</v>
      </c>
      <c r="F29" s="120">
        <v>143878166</v>
      </c>
      <c r="G29" s="120">
        <v>148608053</v>
      </c>
      <c r="H29" s="120">
        <v>145121149</v>
      </c>
    </row>
    <row r="30" spans="1:8" ht="18" customHeight="1">
      <c r="A30" s="20"/>
      <c r="B30" s="20" t="s">
        <v>8</v>
      </c>
      <c r="C30" s="21"/>
      <c r="D30" s="120">
        <v>10255380985</v>
      </c>
      <c r="E30" s="120">
        <v>10655986364</v>
      </c>
      <c r="F30" s="120">
        <v>11326346272</v>
      </c>
      <c r="G30" s="120">
        <v>11725294649</v>
      </c>
      <c r="H30" s="120">
        <v>11871806450</v>
      </c>
    </row>
    <row r="31" spans="1:8" ht="18" customHeight="1">
      <c r="A31" s="20"/>
      <c r="B31" s="121" t="s">
        <v>110</v>
      </c>
      <c r="C31" s="21"/>
      <c r="D31" s="120">
        <v>2968132735</v>
      </c>
      <c r="E31" s="120">
        <v>3000539924</v>
      </c>
      <c r="F31" s="120">
        <v>3232882825</v>
      </c>
      <c r="G31" s="120">
        <v>3328515595</v>
      </c>
      <c r="H31" s="120">
        <v>3523200125</v>
      </c>
    </row>
    <row r="32" spans="1:8" ht="4.5" customHeight="1">
      <c r="A32" s="15"/>
      <c r="B32" s="15"/>
      <c r="C32" s="22"/>
      <c r="D32" s="143"/>
      <c r="E32" s="143"/>
      <c r="F32" s="143"/>
      <c r="G32" s="143"/>
      <c r="H32" s="145"/>
    </row>
    <row r="33" spans="1:6" ht="13.5" customHeight="1">
      <c r="A33" s="67" t="s">
        <v>108</v>
      </c>
      <c r="B33" s="35"/>
      <c r="C33" s="13"/>
      <c r="D33" s="144"/>
      <c r="E33" s="144"/>
      <c r="F33" s="144"/>
    </row>
    <row r="34" spans="1:2" ht="13.5" customHeight="1">
      <c r="A34" s="69"/>
      <c r="B34" s="68"/>
    </row>
    <row r="52" ht="13.5">
      <c r="E52" s="197"/>
    </row>
    <row r="53" spans="5:6" ht="13.5">
      <c r="E53" s="231"/>
      <c r="F53" s="231"/>
    </row>
  </sheetData>
  <sheetProtection/>
  <mergeCells count="10">
    <mergeCell ref="A5:B5"/>
    <mergeCell ref="A6:B6"/>
    <mergeCell ref="A7:B7"/>
    <mergeCell ref="A8:B8"/>
    <mergeCell ref="A9:B9"/>
    <mergeCell ref="A21:B21"/>
    <mergeCell ref="A22:B22"/>
    <mergeCell ref="A23:B23"/>
    <mergeCell ref="A24:B24"/>
    <mergeCell ref="A25:B25"/>
  </mergeCells>
  <printOptions/>
  <pageMargins left="0.7086614173228347" right="0.7086614173228347"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57"/>
  <sheetViews>
    <sheetView zoomScale="130" zoomScaleNormal="130" zoomScalePageLayoutView="0" workbookViewId="0" topLeftCell="A1">
      <selection activeCell="A1" sqref="A1"/>
    </sheetView>
  </sheetViews>
  <sheetFormatPr defaultColWidth="9.00390625" defaultRowHeight="13.5"/>
  <cols>
    <col min="1" max="1" width="1.75390625" style="137" customWidth="1"/>
    <col min="2" max="2" width="16.75390625" style="137" customWidth="1"/>
    <col min="3" max="3" width="0.875" style="137" customWidth="1"/>
    <col min="4" max="8" width="13.75390625" style="137" customWidth="1"/>
    <col min="9" max="16384" width="9.00390625" style="137" customWidth="1"/>
  </cols>
  <sheetData>
    <row r="1" spans="1:3" ht="12.75" customHeight="1">
      <c r="A1" s="195" t="s">
        <v>167</v>
      </c>
      <c r="B1" s="138"/>
      <c r="C1" s="138"/>
    </row>
    <row r="2" spans="1:3" ht="12.75" customHeight="1">
      <c r="A2" s="4"/>
      <c r="B2" s="138"/>
      <c r="C2" s="138"/>
    </row>
    <row r="3" spans="1:6" ht="18" customHeight="1">
      <c r="A3" s="47" t="s">
        <v>121</v>
      </c>
      <c r="B3" s="129"/>
      <c r="C3" s="129"/>
      <c r="D3" s="129"/>
      <c r="E3" s="129"/>
      <c r="F3" s="129"/>
    </row>
    <row r="4" spans="1:8" ht="13.5" customHeight="1">
      <c r="A4" s="51" t="s">
        <v>106</v>
      </c>
      <c r="B4" s="12"/>
      <c r="C4" s="2"/>
      <c r="D4" s="125"/>
      <c r="E4" s="125"/>
      <c r="F4" s="125"/>
      <c r="H4" s="191" t="s">
        <v>168</v>
      </c>
    </row>
    <row r="5" spans="1:8" ht="24" customHeight="1">
      <c r="A5" s="223" t="s">
        <v>9</v>
      </c>
      <c r="B5" s="223"/>
      <c r="C5" s="25"/>
      <c r="D5" s="34" t="s">
        <v>134</v>
      </c>
      <c r="E5" s="34" t="s">
        <v>136</v>
      </c>
      <c r="F5" s="34" t="s">
        <v>160</v>
      </c>
      <c r="G5" s="34" t="s">
        <v>166</v>
      </c>
      <c r="H5" s="34" t="s">
        <v>172</v>
      </c>
    </row>
    <row r="6" spans="1:7" ht="3" customHeight="1">
      <c r="A6" s="222"/>
      <c r="B6" s="222"/>
      <c r="C6" s="130"/>
      <c r="D6" s="15"/>
      <c r="E6" s="15"/>
      <c r="F6" s="15"/>
      <c r="G6" s="15"/>
    </row>
    <row r="7" spans="1:8" ht="15.75" customHeight="1">
      <c r="A7" s="200" t="s">
        <v>2</v>
      </c>
      <c r="B7" s="200"/>
      <c r="C7" s="21"/>
      <c r="D7" s="119">
        <f>SUM(D9:D30)</f>
        <v>71462831715</v>
      </c>
      <c r="E7" s="119">
        <f>SUM(E9:E30)</f>
        <v>73878391333</v>
      </c>
      <c r="F7" s="119">
        <f>SUM(F9:F30)</f>
        <v>80055422135</v>
      </c>
      <c r="G7" s="119">
        <f>SUM(G9:G30)</f>
        <v>79268832603</v>
      </c>
      <c r="H7" s="119">
        <f>SUM(H9:H30)</f>
        <v>78160310053</v>
      </c>
    </row>
    <row r="8" spans="1:7" ht="4.5" customHeight="1">
      <c r="A8" s="200"/>
      <c r="B8" s="200"/>
      <c r="C8" s="21"/>
      <c r="D8" s="119"/>
      <c r="E8" s="119"/>
      <c r="F8" s="119"/>
      <c r="G8" s="119"/>
    </row>
    <row r="9" spans="1:8" ht="15.75" customHeight="1">
      <c r="A9" s="200" t="s">
        <v>10</v>
      </c>
      <c r="B9" s="200"/>
      <c r="C9" s="21"/>
      <c r="D9" s="126">
        <v>37734823317</v>
      </c>
      <c r="E9" s="126">
        <v>37562412456</v>
      </c>
      <c r="F9" s="126">
        <v>38882829765</v>
      </c>
      <c r="G9" s="126">
        <v>38998437183</v>
      </c>
      <c r="H9" s="126">
        <v>39199106882</v>
      </c>
    </row>
    <row r="10" spans="1:8" ht="15.75" customHeight="1">
      <c r="A10" s="200" t="s">
        <v>11</v>
      </c>
      <c r="B10" s="200"/>
      <c r="C10" s="21"/>
      <c r="D10" s="126">
        <v>288119398</v>
      </c>
      <c r="E10" s="126">
        <v>276387003</v>
      </c>
      <c r="F10" s="126">
        <v>263061003</v>
      </c>
      <c r="G10" s="126">
        <v>277128004</v>
      </c>
      <c r="H10" s="126">
        <v>264652000</v>
      </c>
    </row>
    <row r="11" spans="1:8" ht="15.75" customHeight="1">
      <c r="A11" s="200" t="s">
        <v>12</v>
      </c>
      <c r="B11" s="200"/>
      <c r="C11" s="21"/>
      <c r="D11" s="126">
        <v>167854000</v>
      </c>
      <c r="E11" s="126">
        <v>213617000</v>
      </c>
      <c r="F11" s="126">
        <v>216471000</v>
      </c>
      <c r="G11" s="126">
        <v>185731000</v>
      </c>
      <c r="H11" s="126">
        <v>50774000</v>
      </c>
    </row>
    <row r="12" spans="1:8" ht="15.75" customHeight="1">
      <c r="A12" s="200" t="s">
        <v>97</v>
      </c>
      <c r="B12" s="200"/>
      <c r="C12" s="21"/>
      <c r="D12" s="126">
        <v>84690000</v>
      </c>
      <c r="E12" s="126">
        <v>145730000</v>
      </c>
      <c r="F12" s="126">
        <v>273101000</v>
      </c>
      <c r="G12" s="126">
        <v>222699000</v>
      </c>
      <c r="H12" s="126">
        <v>165583000</v>
      </c>
    </row>
    <row r="13" spans="1:8" ht="15.75" customHeight="1">
      <c r="A13" s="224" t="s">
        <v>99</v>
      </c>
      <c r="B13" s="224"/>
      <c r="C13" s="21"/>
      <c r="D13" s="126">
        <v>21684000</v>
      </c>
      <c r="E13" s="126">
        <v>190233000</v>
      </c>
      <c r="F13" s="126">
        <v>229668000</v>
      </c>
      <c r="G13" s="126">
        <v>218926000</v>
      </c>
      <c r="H13" s="126">
        <v>96037000</v>
      </c>
    </row>
    <row r="14" spans="1:8" ht="15.75" customHeight="1">
      <c r="A14" s="200" t="s">
        <v>13</v>
      </c>
      <c r="B14" s="200"/>
      <c r="C14" s="21"/>
      <c r="D14" s="126">
        <v>2297396000</v>
      </c>
      <c r="E14" s="126">
        <v>2277816000</v>
      </c>
      <c r="F14" s="126">
        <v>2780462000</v>
      </c>
      <c r="G14" s="126">
        <v>4655703000</v>
      </c>
      <c r="H14" s="126">
        <v>4137454000</v>
      </c>
    </row>
    <row r="15" spans="1:8" ht="15.75" customHeight="1">
      <c r="A15" s="225" t="s">
        <v>14</v>
      </c>
      <c r="B15" s="225"/>
      <c r="C15" s="21"/>
      <c r="D15" s="126">
        <v>0</v>
      </c>
      <c r="E15" s="126">
        <v>0</v>
      </c>
      <c r="F15" s="126">
        <v>0</v>
      </c>
      <c r="G15" s="126">
        <v>0</v>
      </c>
      <c r="H15" s="126">
        <v>0</v>
      </c>
    </row>
    <row r="16" spans="1:8" ht="18.75" customHeight="1">
      <c r="A16" s="226" t="s">
        <v>114</v>
      </c>
      <c r="B16" s="226"/>
      <c r="C16" s="131"/>
      <c r="D16" s="126">
        <v>493252000</v>
      </c>
      <c r="E16" s="126">
        <v>433668000</v>
      </c>
      <c r="F16" s="126">
        <v>460744000</v>
      </c>
      <c r="G16" s="126">
        <v>284511000</v>
      </c>
      <c r="H16" s="126">
        <v>231578000</v>
      </c>
    </row>
    <row r="17" spans="1:8" ht="15.75" customHeight="1">
      <c r="A17" s="200" t="s">
        <v>15</v>
      </c>
      <c r="B17" s="200"/>
      <c r="C17" s="21"/>
      <c r="D17" s="126">
        <v>174432000</v>
      </c>
      <c r="E17" s="126">
        <v>171163000</v>
      </c>
      <c r="F17" s="126">
        <v>87830000</v>
      </c>
      <c r="G17" s="126">
        <v>124723000</v>
      </c>
      <c r="H17" s="126">
        <v>120418000</v>
      </c>
    </row>
    <row r="18" spans="1:8" ht="15.75" customHeight="1">
      <c r="A18" s="200" t="s">
        <v>17</v>
      </c>
      <c r="B18" s="200"/>
      <c r="C18" s="21"/>
      <c r="D18" s="126">
        <v>140595000</v>
      </c>
      <c r="E18" s="126">
        <v>139373000</v>
      </c>
      <c r="F18" s="126">
        <v>121553000</v>
      </c>
      <c r="G18" s="126">
        <v>122546000</v>
      </c>
      <c r="H18" s="126">
        <v>126675000</v>
      </c>
    </row>
    <row r="19" spans="1:8" ht="15.75" customHeight="1">
      <c r="A19" s="200" t="s">
        <v>18</v>
      </c>
      <c r="B19" s="200"/>
      <c r="C19" s="21"/>
      <c r="D19" s="126">
        <v>56051000</v>
      </c>
      <c r="E19" s="126">
        <v>39393000</v>
      </c>
      <c r="F19" s="126">
        <v>36907000</v>
      </c>
      <c r="G19" s="126">
        <v>45361000</v>
      </c>
      <c r="H19" s="126">
        <v>35274000</v>
      </c>
    </row>
    <row r="20" spans="1:8" ht="15.75" customHeight="1">
      <c r="A20" s="224" t="s">
        <v>16</v>
      </c>
      <c r="B20" s="224"/>
      <c r="C20" s="21"/>
      <c r="D20" s="126">
        <v>28787000</v>
      </c>
      <c r="E20" s="126">
        <v>27362000</v>
      </c>
      <c r="F20" s="126">
        <v>23823000</v>
      </c>
      <c r="G20" s="126">
        <v>24549000</v>
      </c>
      <c r="H20" s="126">
        <v>22726000</v>
      </c>
    </row>
    <row r="21" spans="1:8" ht="15.75" customHeight="1">
      <c r="A21" s="200" t="s">
        <v>19</v>
      </c>
      <c r="B21" s="200"/>
      <c r="C21" s="21"/>
      <c r="D21" s="126">
        <v>589025283</v>
      </c>
      <c r="E21" s="126">
        <v>610881545</v>
      </c>
      <c r="F21" s="126">
        <v>644006328</v>
      </c>
      <c r="G21" s="126">
        <v>745019368</v>
      </c>
      <c r="H21" s="126">
        <v>751429062</v>
      </c>
    </row>
    <row r="22" spans="1:8" ht="15.75" customHeight="1">
      <c r="A22" s="200" t="s">
        <v>20</v>
      </c>
      <c r="B22" s="200"/>
      <c r="C22" s="21"/>
      <c r="D22" s="126">
        <v>1164483135</v>
      </c>
      <c r="E22" s="126">
        <v>1404825867</v>
      </c>
      <c r="F22" s="126">
        <v>1563381797</v>
      </c>
      <c r="G22" s="126">
        <v>1569359244</v>
      </c>
      <c r="H22" s="126">
        <v>1425816221</v>
      </c>
    </row>
    <row r="23" spans="1:8" ht="15.75" customHeight="1">
      <c r="A23" s="200" t="s">
        <v>21</v>
      </c>
      <c r="B23" s="200"/>
      <c r="C23" s="21"/>
      <c r="D23" s="126">
        <v>12847989462</v>
      </c>
      <c r="E23" s="126">
        <v>13564154867</v>
      </c>
      <c r="F23" s="126">
        <v>14086069118</v>
      </c>
      <c r="G23" s="126">
        <v>15414240384</v>
      </c>
      <c r="H23" s="126">
        <v>14838386666</v>
      </c>
    </row>
    <row r="24" spans="1:8" ht="15.75" customHeight="1">
      <c r="A24" s="200" t="s">
        <v>22</v>
      </c>
      <c r="B24" s="200"/>
      <c r="C24" s="21"/>
      <c r="D24" s="126">
        <v>8030883712</v>
      </c>
      <c r="E24" s="126">
        <v>8406609666</v>
      </c>
      <c r="F24" s="126">
        <v>8569117805</v>
      </c>
      <c r="G24" s="126">
        <v>9111677162</v>
      </c>
      <c r="H24" s="126">
        <v>8635815663</v>
      </c>
    </row>
    <row r="25" spans="1:8" ht="15.75" customHeight="1">
      <c r="A25" s="200" t="s">
        <v>23</v>
      </c>
      <c r="B25" s="200"/>
      <c r="C25" s="21"/>
      <c r="D25" s="126">
        <v>31673407</v>
      </c>
      <c r="E25" s="126">
        <v>168229704</v>
      </c>
      <c r="F25" s="126">
        <v>447833295</v>
      </c>
      <c r="G25" s="126">
        <v>78719651</v>
      </c>
      <c r="H25" s="126">
        <v>71396859</v>
      </c>
    </row>
    <row r="26" spans="1:8" ht="15.75" customHeight="1">
      <c r="A26" s="200" t="s">
        <v>24</v>
      </c>
      <c r="B26" s="200"/>
      <c r="C26" s="21"/>
      <c r="D26" s="126">
        <v>51003305</v>
      </c>
      <c r="E26" s="126">
        <v>48338382</v>
      </c>
      <c r="F26" s="126">
        <v>72133057</v>
      </c>
      <c r="G26" s="126">
        <v>60855598</v>
      </c>
      <c r="H26" s="126">
        <v>84384254</v>
      </c>
    </row>
    <row r="27" spans="1:9" ht="15.75" customHeight="1">
      <c r="A27" s="200" t="s">
        <v>25</v>
      </c>
      <c r="B27" s="200"/>
      <c r="C27" s="21"/>
      <c r="D27" s="126">
        <v>274075612</v>
      </c>
      <c r="E27" s="126">
        <v>370698080</v>
      </c>
      <c r="F27" s="126">
        <v>1080792259</v>
      </c>
      <c r="G27" s="126">
        <v>190130925</v>
      </c>
      <c r="H27" s="126">
        <v>167712196</v>
      </c>
      <c r="I27" s="146"/>
    </row>
    <row r="28" spans="1:8" ht="15.75" customHeight="1">
      <c r="A28" s="200" t="s">
        <v>26</v>
      </c>
      <c r="B28" s="200"/>
      <c r="C28" s="21"/>
      <c r="D28" s="126">
        <v>2891431678</v>
      </c>
      <c r="E28" s="126">
        <v>3970009009</v>
      </c>
      <c r="F28" s="126">
        <v>3475862657</v>
      </c>
      <c r="G28" s="126">
        <v>4072235074</v>
      </c>
      <c r="H28" s="126">
        <v>4391438983</v>
      </c>
    </row>
    <row r="29" spans="1:8" ht="15.75" customHeight="1">
      <c r="A29" s="200" t="s">
        <v>27</v>
      </c>
      <c r="B29" s="200"/>
      <c r="C29" s="21"/>
      <c r="D29" s="126">
        <v>586982406</v>
      </c>
      <c r="E29" s="126">
        <v>745189754</v>
      </c>
      <c r="F29" s="126">
        <v>2274676051</v>
      </c>
      <c r="G29" s="126">
        <v>585481010</v>
      </c>
      <c r="H29" s="126">
        <v>1034452267</v>
      </c>
    </row>
    <row r="30" spans="1:8" ht="15.75" customHeight="1">
      <c r="A30" s="200" t="s">
        <v>28</v>
      </c>
      <c r="B30" s="200"/>
      <c r="C30" s="21"/>
      <c r="D30" s="126">
        <v>3507600000</v>
      </c>
      <c r="E30" s="126">
        <v>3112300000</v>
      </c>
      <c r="F30" s="126">
        <v>4465100000</v>
      </c>
      <c r="G30" s="126">
        <v>2280800000</v>
      </c>
      <c r="H30" s="126">
        <v>2309200000</v>
      </c>
    </row>
    <row r="31" spans="1:8" ht="3" customHeight="1">
      <c r="A31" s="15"/>
      <c r="B31" s="15"/>
      <c r="C31" s="22"/>
      <c r="D31" s="145"/>
      <c r="E31" s="145"/>
      <c r="F31" s="145"/>
      <c r="G31" s="145"/>
      <c r="H31" s="145"/>
    </row>
    <row r="32" spans="1:6" ht="13.5" customHeight="1">
      <c r="A32" s="67" t="s">
        <v>108</v>
      </c>
      <c r="B32" s="13"/>
      <c r="C32" s="13"/>
      <c r="D32" s="144"/>
      <c r="E32" s="144"/>
      <c r="F32" s="144"/>
    </row>
    <row r="33" ht="13.5" customHeight="1"/>
    <row r="34" spans="1:8" ht="12.75" customHeight="1">
      <c r="A34" s="51" t="s">
        <v>107</v>
      </c>
      <c r="B34" s="12"/>
      <c r="C34" s="2"/>
      <c r="D34" s="127"/>
      <c r="E34" s="127"/>
      <c r="F34" s="127"/>
      <c r="H34" s="191" t="s">
        <v>168</v>
      </c>
    </row>
    <row r="35" spans="1:8" ht="24" customHeight="1">
      <c r="A35" s="223" t="s">
        <v>9</v>
      </c>
      <c r="B35" s="223"/>
      <c r="C35" s="25"/>
      <c r="D35" s="34" t="s">
        <v>134</v>
      </c>
      <c r="E35" s="34" t="s">
        <v>136</v>
      </c>
      <c r="F35" s="34" t="s">
        <v>160</v>
      </c>
      <c r="G35" s="34" t="s">
        <v>166</v>
      </c>
      <c r="H35" s="34" t="s">
        <v>172</v>
      </c>
    </row>
    <row r="36" spans="1:7" ht="3" customHeight="1">
      <c r="A36" s="222"/>
      <c r="B36" s="222"/>
      <c r="C36" s="130"/>
      <c r="D36" s="15"/>
      <c r="E36" s="15"/>
      <c r="F36" s="15"/>
      <c r="G36" s="15"/>
    </row>
    <row r="37" spans="1:8" ht="15.75" customHeight="1">
      <c r="A37" s="200" t="s">
        <v>2</v>
      </c>
      <c r="B37" s="200"/>
      <c r="C37" s="21"/>
      <c r="D37" s="119">
        <f>SUM(D39:D50)</f>
        <v>67492822706</v>
      </c>
      <c r="E37" s="119">
        <f>SUM(E39:E50)</f>
        <v>70402528676</v>
      </c>
      <c r="F37" s="119">
        <f>SUM(F39:F50)</f>
        <v>75983187061</v>
      </c>
      <c r="G37" s="119">
        <f>SUM(G39:G50)</f>
        <v>74877393620</v>
      </c>
      <c r="H37" s="119">
        <f>SUM(H39:H50)</f>
        <v>73814657973</v>
      </c>
    </row>
    <row r="38" spans="1:7" ht="4.5" customHeight="1">
      <c r="A38" s="200"/>
      <c r="B38" s="200"/>
      <c r="C38" s="21"/>
      <c r="D38" s="132"/>
      <c r="E38" s="132"/>
      <c r="F38" s="132"/>
      <c r="G38" s="132"/>
    </row>
    <row r="39" spans="1:8" ht="15.75" customHeight="1">
      <c r="A39" s="200" t="s">
        <v>29</v>
      </c>
      <c r="B39" s="200"/>
      <c r="C39" s="21"/>
      <c r="D39" s="119">
        <v>489885221</v>
      </c>
      <c r="E39" s="119">
        <v>474434680</v>
      </c>
      <c r="F39" s="119">
        <v>476094581</v>
      </c>
      <c r="G39" s="119">
        <v>498842581</v>
      </c>
      <c r="H39" s="119">
        <v>460121094</v>
      </c>
    </row>
    <row r="40" spans="1:8" ht="15.75" customHeight="1">
      <c r="A40" s="200" t="s">
        <v>30</v>
      </c>
      <c r="B40" s="200"/>
      <c r="C40" s="21"/>
      <c r="D40" s="119">
        <v>8108641346</v>
      </c>
      <c r="E40" s="119">
        <v>10285966887</v>
      </c>
      <c r="F40" s="119">
        <v>9408652705</v>
      </c>
      <c r="G40" s="119">
        <v>10818030752</v>
      </c>
      <c r="H40" s="119">
        <v>9392273973</v>
      </c>
    </row>
    <row r="41" spans="1:8" ht="15.75" customHeight="1">
      <c r="A41" s="200" t="s">
        <v>31</v>
      </c>
      <c r="B41" s="200"/>
      <c r="C41" s="21"/>
      <c r="D41" s="119">
        <v>32904950852</v>
      </c>
      <c r="E41" s="119">
        <v>33625961257</v>
      </c>
      <c r="F41" s="119">
        <v>33815719758</v>
      </c>
      <c r="G41" s="119">
        <v>34661034224</v>
      </c>
      <c r="H41" s="119">
        <v>35739920144</v>
      </c>
    </row>
    <row r="42" spans="1:8" ht="15.75" customHeight="1">
      <c r="A42" s="200" t="s">
        <v>32</v>
      </c>
      <c r="B42" s="200"/>
      <c r="C42" s="21"/>
      <c r="D42" s="119">
        <v>4693011828</v>
      </c>
      <c r="E42" s="119">
        <v>5264287357</v>
      </c>
      <c r="F42" s="119">
        <v>5501824282</v>
      </c>
      <c r="G42" s="119">
        <v>5499548167</v>
      </c>
      <c r="H42" s="119">
        <v>5243717057</v>
      </c>
    </row>
    <row r="43" spans="1:8" ht="15.75" customHeight="1">
      <c r="A43" s="200" t="s">
        <v>33</v>
      </c>
      <c r="B43" s="200"/>
      <c r="C43" s="21"/>
      <c r="D43" s="119">
        <v>131727797</v>
      </c>
      <c r="E43" s="119">
        <v>125436779</v>
      </c>
      <c r="F43" s="119">
        <v>118914610</v>
      </c>
      <c r="G43" s="119">
        <v>114888689</v>
      </c>
      <c r="H43" s="119">
        <v>116858715</v>
      </c>
    </row>
    <row r="44" spans="1:8" ht="15.75" customHeight="1">
      <c r="A44" s="200" t="s">
        <v>34</v>
      </c>
      <c r="B44" s="200"/>
      <c r="C44" s="21"/>
      <c r="D44" s="119">
        <v>294406808</v>
      </c>
      <c r="E44" s="119">
        <v>179925578</v>
      </c>
      <c r="F44" s="119">
        <v>165938878</v>
      </c>
      <c r="G44" s="119">
        <v>140581211</v>
      </c>
      <c r="H44" s="119">
        <v>274359927</v>
      </c>
    </row>
    <row r="45" spans="1:8" ht="15.75" customHeight="1">
      <c r="A45" s="200" t="s">
        <v>35</v>
      </c>
      <c r="B45" s="200"/>
      <c r="C45" s="21"/>
      <c r="D45" s="119">
        <v>337781047</v>
      </c>
      <c r="E45" s="119">
        <v>355080843</v>
      </c>
      <c r="F45" s="119">
        <v>359600674</v>
      </c>
      <c r="G45" s="119">
        <v>473621459</v>
      </c>
      <c r="H45" s="119">
        <v>357694564</v>
      </c>
    </row>
    <row r="46" spans="1:8" ht="15.75" customHeight="1">
      <c r="A46" s="200" t="s">
        <v>36</v>
      </c>
      <c r="B46" s="200"/>
      <c r="C46" s="21"/>
      <c r="D46" s="119">
        <v>5522507119</v>
      </c>
      <c r="E46" s="119">
        <v>6102216355</v>
      </c>
      <c r="F46" s="119">
        <v>8199930994</v>
      </c>
      <c r="G46" s="119">
        <v>7317431911</v>
      </c>
      <c r="H46" s="119">
        <v>6769660796</v>
      </c>
    </row>
    <row r="47" spans="1:8" ht="15.75" customHeight="1">
      <c r="A47" s="200" t="s">
        <v>37</v>
      </c>
      <c r="B47" s="200"/>
      <c r="C47" s="21"/>
      <c r="D47" s="119">
        <v>2433389076</v>
      </c>
      <c r="E47" s="119">
        <v>2419622815</v>
      </c>
      <c r="F47" s="119">
        <v>2325108988</v>
      </c>
      <c r="G47" s="119">
        <v>3053117237</v>
      </c>
      <c r="H47" s="119">
        <v>2501871561</v>
      </c>
    </row>
    <row r="48" spans="1:8" ht="15.75" customHeight="1">
      <c r="A48" s="200" t="s">
        <v>38</v>
      </c>
      <c r="B48" s="200"/>
      <c r="C48" s="21"/>
      <c r="D48" s="119">
        <v>7963670781</v>
      </c>
      <c r="E48" s="119">
        <v>7221468197</v>
      </c>
      <c r="F48" s="119">
        <v>11148157252</v>
      </c>
      <c r="G48" s="119">
        <v>8459716496</v>
      </c>
      <c r="H48" s="119">
        <v>8860299865</v>
      </c>
    </row>
    <row r="49" spans="1:8" ht="15.75" customHeight="1">
      <c r="A49" s="200" t="s">
        <v>39</v>
      </c>
      <c r="B49" s="200"/>
      <c r="C49" s="21"/>
      <c r="D49" s="119">
        <v>4612850831</v>
      </c>
      <c r="E49" s="119">
        <v>4348127928</v>
      </c>
      <c r="F49" s="119">
        <v>4463244339</v>
      </c>
      <c r="G49" s="119">
        <v>3840580893</v>
      </c>
      <c r="H49" s="119">
        <v>4097880277</v>
      </c>
    </row>
    <row r="50" spans="1:8" ht="15.75" customHeight="1">
      <c r="A50" s="200" t="s">
        <v>40</v>
      </c>
      <c r="B50" s="200"/>
      <c r="C50" s="21"/>
      <c r="D50" s="119">
        <v>0</v>
      </c>
      <c r="E50" s="119">
        <v>0</v>
      </c>
      <c r="F50" s="119">
        <v>0</v>
      </c>
      <c r="G50" s="119">
        <v>0</v>
      </c>
      <c r="H50" s="119">
        <v>0</v>
      </c>
    </row>
    <row r="51" spans="1:8" ht="3" customHeight="1">
      <c r="A51" s="15"/>
      <c r="B51" s="15"/>
      <c r="C51" s="22"/>
      <c r="D51" s="145"/>
      <c r="E51" s="145"/>
      <c r="F51" s="145"/>
      <c r="G51" s="145"/>
      <c r="H51" s="145"/>
    </row>
    <row r="52" spans="1:6" ht="13.5" customHeight="1">
      <c r="A52" s="67" t="s">
        <v>108</v>
      </c>
      <c r="B52" s="13"/>
      <c r="C52" s="13"/>
      <c r="D52" s="144"/>
      <c r="E52" s="144"/>
      <c r="F52" s="144"/>
    </row>
    <row r="54" spans="5:6" ht="13.5">
      <c r="E54" s="231"/>
      <c r="F54" s="231"/>
    </row>
    <row r="57" spans="1:3" ht="13.5">
      <c r="A57" s="2"/>
      <c r="B57" s="2"/>
      <c r="C57" s="2"/>
    </row>
  </sheetData>
  <sheetProtection/>
  <mergeCells count="42">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5:B35"/>
    <mergeCell ref="A36:B36"/>
    <mergeCell ref="A37:B37"/>
    <mergeCell ref="A38:B38"/>
    <mergeCell ref="A39:B39"/>
    <mergeCell ref="A40:B40"/>
    <mergeCell ref="A41:B41"/>
    <mergeCell ref="A48:B48"/>
    <mergeCell ref="A49:B49"/>
    <mergeCell ref="A50:B50"/>
    <mergeCell ref="A42:B42"/>
    <mergeCell ref="A43:B43"/>
    <mergeCell ref="A44:B44"/>
    <mergeCell ref="A45:B45"/>
    <mergeCell ref="A46:B46"/>
    <mergeCell ref="A47:B47"/>
  </mergeCells>
  <printOptions/>
  <pageMargins left="0.7086614173228347" right="0.7086614173228347" top="0.984251968503937" bottom="0.7480314960629921"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50"/>
  <sheetViews>
    <sheetView zoomScale="130" zoomScaleNormal="130" zoomScalePageLayoutView="0" workbookViewId="0" topLeftCell="A1">
      <selection activeCell="A1" sqref="A1"/>
    </sheetView>
  </sheetViews>
  <sheetFormatPr defaultColWidth="9.00390625" defaultRowHeight="13.5"/>
  <cols>
    <col min="1" max="5" width="12.75390625" style="138" customWidth="1"/>
    <col min="6" max="6" width="9.00390625" style="146" customWidth="1"/>
    <col min="7" max="16384" width="9.00390625" style="137" customWidth="1"/>
  </cols>
  <sheetData>
    <row r="1" ht="12.75" customHeight="1">
      <c r="A1" s="195" t="s">
        <v>167</v>
      </c>
    </row>
    <row r="2" ht="12.75" customHeight="1">
      <c r="A2" s="4"/>
    </row>
    <row r="3" spans="1:5" ht="18" customHeight="1">
      <c r="A3" s="47" t="s">
        <v>173</v>
      </c>
      <c r="B3" s="47"/>
      <c r="C3" s="47"/>
      <c r="D3" s="47"/>
      <c r="E3" s="40"/>
    </row>
    <row r="4" spans="2:5" ht="12.75" customHeight="1">
      <c r="B4" s="147"/>
      <c r="C4" s="147"/>
      <c r="D4" s="147"/>
      <c r="E4" s="147"/>
    </row>
    <row r="5" spans="1:5" ht="27.75" customHeight="1">
      <c r="A5" s="155" t="s">
        <v>155</v>
      </c>
      <c r="B5" s="58" t="s">
        <v>82</v>
      </c>
      <c r="C5" s="58" t="s">
        <v>83</v>
      </c>
      <c r="D5" s="58" t="s">
        <v>84</v>
      </c>
      <c r="E5" s="45" t="s">
        <v>85</v>
      </c>
    </row>
    <row r="6" spans="1:5" ht="4.5" customHeight="1">
      <c r="A6" s="42"/>
      <c r="B6" s="43"/>
      <c r="C6" s="18"/>
      <c r="D6" s="18"/>
      <c r="E6" s="18"/>
    </row>
    <row r="7" spans="1:6" s="3" customFormat="1" ht="18" customHeight="1">
      <c r="A7" s="21" t="s">
        <v>100</v>
      </c>
      <c r="B7" s="119">
        <v>195932846</v>
      </c>
      <c r="C7" s="119">
        <v>193944232</v>
      </c>
      <c r="D7" s="119">
        <f>B7-C7</f>
        <v>1988614</v>
      </c>
      <c r="E7" s="179">
        <v>0.948</v>
      </c>
      <c r="F7" s="73"/>
    </row>
    <row r="8" spans="1:5" ht="18" customHeight="1">
      <c r="A8" s="21" t="s">
        <v>42</v>
      </c>
      <c r="B8" s="119">
        <v>78160310</v>
      </c>
      <c r="C8" s="119">
        <v>73814658</v>
      </c>
      <c r="D8" s="119">
        <f>B8-C8</f>
        <v>4345652</v>
      </c>
      <c r="E8" s="180">
        <v>1.135</v>
      </c>
    </row>
    <row r="9" spans="1:5" ht="18" customHeight="1">
      <c r="A9" s="21" t="s">
        <v>43</v>
      </c>
      <c r="B9" s="119">
        <v>70917979</v>
      </c>
      <c r="C9" s="119">
        <v>68486113</v>
      </c>
      <c r="D9" s="119">
        <f aca="true" t="shared" si="0" ref="D9:D32">B9-C9</f>
        <v>2431866</v>
      </c>
      <c r="E9" s="179">
        <v>1.489</v>
      </c>
    </row>
    <row r="10" spans="1:5" ht="18" customHeight="1">
      <c r="A10" s="21" t="s">
        <v>44</v>
      </c>
      <c r="B10" s="119">
        <v>69938622</v>
      </c>
      <c r="C10" s="119">
        <v>68653953</v>
      </c>
      <c r="D10" s="119">
        <f t="shared" si="0"/>
        <v>1284669</v>
      </c>
      <c r="E10" s="179">
        <v>1.134</v>
      </c>
    </row>
    <row r="11" spans="1:5" ht="18" customHeight="1">
      <c r="A11" s="21" t="s">
        <v>45</v>
      </c>
      <c r="B11" s="119">
        <v>49994131</v>
      </c>
      <c r="C11" s="119">
        <v>49127546</v>
      </c>
      <c r="D11" s="119">
        <f t="shared" si="0"/>
        <v>866585</v>
      </c>
      <c r="E11" s="179">
        <v>0.88</v>
      </c>
    </row>
    <row r="12" spans="1:5" ht="18" customHeight="1">
      <c r="A12" s="21" t="s">
        <v>46</v>
      </c>
      <c r="B12" s="119">
        <v>109896989</v>
      </c>
      <c r="C12" s="119">
        <v>106980011</v>
      </c>
      <c r="D12" s="119">
        <f t="shared" si="0"/>
        <v>2916978</v>
      </c>
      <c r="E12" s="179">
        <v>1.192</v>
      </c>
    </row>
    <row r="13" spans="1:5" ht="18" customHeight="1">
      <c r="A13" s="21" t="s">
        <v>47</v>
      </c>
      <c r="B13" s="119">
        <v>43841958</v>
      </c>
      <c r="C13" s="119">
        <v>42505442</v>
      </c>
      <c r="D13" s="119">
        <f t="shared" si="0"/>
        <v>1336516</v>
      </c>
      <c r="E13" s="179">
        <v>0.977</v>
      </c>
    </row>
    <row r="14" spans="1:5" ht="18" customHeight="1">
      <c r="A14" s="21" t="s">
        <v>48</v>
      </c>
      <c r="B14" s="119">
        <v>89753737</v>
      </c>
      <c r="C14" s="119">
        <v>85795274</v>
      </c>
      <c r="D14" s="119">
        <f t="shared" si="0"/>
        <v>3958463</v>
      </c>
      <c r="E14" s="179">
        <v>1.253</v>
      </c>
    </row>
    <row r="15" spans="1:5" ht="18" customHeight="1">
      <c r="A15" s="21" t="s">
        <v>49</v>
      </c>
      <c r="B15" s="119">
        <v>144519334</v>
      </c>
      <c r="C15" s="119">
        <v>139899675</v>
      </c>
      <c r="D15" s="119">
        <f t="shared" si="0"/>
        <v>4619659</v>
      </c>
      <c r="E15" s="179">
        <v>0.982</v>
      </c>
    </row>
    <row r="16" spans="1:5" ht="18" customHeight="1">
      <c r="A16" s="21" t="s">
        <v>50</v>
      </c>
      <c r="B16" s="119">
        <v>42321264</v>
      </c>
      <c r="C16" s="119">
        <v>40218989</v>
      </c>
      <c r="D16" s="119">
        <f t="shared" si="0"/>
        <v>2102275</v>
      </c>
      <c r="E16" s="179">
        <v>1.033</v>
      </c>
    </row>
    <row r="17" spans="1:5" ht="18" customHeight="1">
      <c r="A17" s="21" t="s">
        <v>51</v>
      </c>
      <c r="B17" s="119">
        <v>63172051</v>
      </c>
      <c r="C17" s="119">
        <v>61529066</v>
      </c>
      <c r="D17" s="119">
        <f t="shared" si="0"/>
        <v>1642985</v>
      </c>
      <c r="E17" s="179">
        <v>0.976</v>
      </c>
    </row>
    <row r="18" spans="1:5" ht="18" customHeight="1">
      <c r="A18" s="21" t="s">
        <v>52</v>
      </c>
      <c r="B18" s="119">
        <v>68796815</v>
      </c>
      <c r="C18" s="119">
        <v>66281575</v>
      </c>
      <c r="D18" s="119">
        <f t="shared" si="0"/>
        <v>2515240</v>
      </c>
      <c r="E18" s="179">
        <v>0.97</v>
      </c>
    </row>
    <row r="19" spans="1:5" ht="18" customHeight="1">
      <c r="A19" s="21" t="s">
        <v>53</v>
      </c>
      <c r="B19" s="119">
        <v>54382759</v>
      </c>
      <c r="C19" s="119">
        <v>52874825</v>
      </c>
      <c r="D19" s="119">
        <f t="shared" si="0"/>
        <v>1507934</v>
      </c>
      <c r="E19" s="179">
        <v>0.816</v>
      </c>
    </row>
    <row r="20" spans="1:5" ht="18" customHeight="1">
      <c r="A20" s="21" t="s">
        <v>54</v>
      </c>
      <c r="B20" s="119">
        <v>48036341</v>
      </c>
      <c r="C20" s="119">
        <v>46817189</v>
      </c>
      <c r="D20" s="119">
        <f t="shared" si="0"/>
        <v>1219152</v>
      </c>
      <c r="E20" s="179">
        <v>1.008</v>
      </c>
    </row>
    <row r="21" spans="1:5" ht="18" customHeight="1">
      <c r="A21" s="21" t="s">
        <v>55</v>
      </c>
      <c r="B21" s="119">
        <v>30038366</v>
      </c>
      <c r="C21" s="119">
        <v>29276803</v>
      </c>
      <c r="D21" s="119">
        <f t="shared" si="0"/>
        <v>761563</v>
      </c>
      <c r="E21" s="179">
        <v>1.009</v>
      </c>
    </row>
    <row r="22" spans="1:5" ht="18" customHeight="1">
      <c r="A22" s="21" t="s">
        <v>56</v>
      </c>
      <c r="B22" s="119">
        <v>26689464</v>
      </c>
      <c r="C22" s="119">
        <v>25576518</v>
      </c>
      <c r="D22" s="119">
        <f t="shared" si="0"/>
        <v>1112946</v>
      </c>
      <c r="E22" s="179">
        <v>0.778</v>
      </c>
    </row>
    <row r="23" spans="1:5" ht="18" customHeight="1">
      <c r="A23" s="21" t="s">
        <v>57</v>
      </c>
      <c r="B23" s="119">
        <v>28044199</v>
      </c>
      <c r="C23" s="119">
        <v>26792968</v>
      </c>
      <c r="D23" s="119">
        <f t="shared" si="0"/>
        <v>1251231</v>
      </c>
      <c r="E23" s="179">
        <v>0.876</v>
      </c>
    </row>
    <row r="24" spans="1:5" ht="18" customHeight="1">
      <c r="A24" s="21" t="s">
        <v>58</v>
      </c>
      <c r="B24" s="119">
        <v>34697816</v>
      </c>
      <c r="C24" s="119">
        <v>33100214</v>
      </c>
      <c r="D24" s="119">
        <f t="shared" si="0"/>
        <v>1597602</v>
      </c>
      <c r="E24" s="179">
        <v>0.86</v>
      </c>
    </row>
    <row r="25" spans="1:5" ht="18" customHeight="1">
      <c r="A25" s="21" t="s">
        <v>59</v>
      </c>
      <c r="B25" s="119">
        <v>29883228</v>
      </c>
      <c r="C25" s="119">
        <v>28838518</v>
      </c>
      <c r="D25" s="119">
        <f t="shared" si="0"/>
        <v>1044710</v>
      </c>
      <c r="E25" s="179">
        <v>0.681</v>
      </c>
    </row>
    <row r="26" spans="1:5" ht="18" customHeight="1">
      <c r="A26" s="21" t="s">
        <v>60</v>
      </c>
      <c r="B26" s="119">
        <v>39951359</v>
      </c>
      <c r="C26" s="119">
        <v>39166722</v>
      </c>
      <c r="D26" s="119">
        <f t="shared" si="0"/>
        <v>784637</v>
      </c>
      <c r="E26" s="179">
        <v>0.832</v>
      </c>
    </row>
    <row r="27" spans="1:5" ht="18" customHeight="1">
      <c r="A27" s="21" t="s">
        <v>61</v>
      </c>
      <c r="B27" s="119">
        <v>28392470</v>
      </c>
      <c r="C27" s="119">
        <v>27751755</v>
      </c>
      <c r="D27" s="119">
        <f t="shared" si="0"/>
        <v>640715</v>
      </c>
      <c r="E27" s="179">
        <v>0.824</v>
      </c>
    </row>
    <row r="28" spans="1:5" ht="18" customHeight="1">
      <c r="A28" s="21" t="s">
        <v>62</v>
      </c>
      <c r="B28" s="119">
        <v>54800263</v>
      </c>
      <c r="C28" s="119">
        <v>52711296</v>
      </c>
      <c r="D28" s="119">
        <f t="shared" si="0"/>
        <v>2088967</v>
      </c>
      <c r="E28" s="179">
        <v>1.115</v>
      </c>
    </row>
    <row r="29" spans="1:5" ht="18" customHeight="1">
      <c r="A29" s="21" t="s">
        <v>63</v>
      </c>
      <c r="B29" s="119">
        <v>34537388</v>
      </c>
      <c r="C29" s="119">
        <v>33886137</v>
      </c>
      <c r="D29" s="119">
        <f t="shared" si="0"/>
        <v>651251</v>
      </c>
      <c r="E29" s="179">
        <v>0.942</v>
      </c>
    </row>
    <row r="30" spans="1:5" ht="18" customHeight="1">
      <c r="A30" s="21" t="s">
        <v>64</v>
      </c>
      <c r="B30" s="119">
        <v>23877112</v>
      </c>
      <c r="C30" s="119">
        <v>23272370</v>
      </c>
      <c r="D30" s="119">
        <f t="shared" si="0"/>
        <v>604742</v>
      </c>
      <c r="E30" s="179">
        <v>1.009</v>
      </c>
    </row>
    <row r="31" spans="1:5" ht="18" customHeight="1">
      <c r="A31" s="21" t="s">
        <v>65</v>
      </c>
      <c r="B31" s="119">
        <v>29681405</v>
      </c>
      <c r="C31" s="119">
        <v>29275851</v>
      </c>
      <c r="D31" s="119">
        <f t="shared" si="0"/>
        <v>405554</v>
      </c>
      <c r="E31" s="179">
        <v>0.73</v>
      </c>
    </row>
    <row r="32" spans="1:5" ht="18" customHeight="1">
      <c r="A32" s="21" t="s">
        <v>66</v>
      </c>
      <c r="B32" s="119">
        <v>70415425</v>
      </c>
      <c r="C32" s="119">
        <v>68745697</v>
      </c>
      <c r="D32" s="119">
        <f t="shared" si="0"/>
        <v>1669728</v>
      </c>
      <c r="E32" s="179">
        <v>0.898</v>
      </c>
    </row>
    <row r="33" spans="1:5" ht="4.5" customHeight="1">
      <c r="A33" s="16"/>
      <c r="B33" s="62"/>
      <c r="C33" s="18"/>
      <c r="D33" s="18"/>
      <c r="E33" s="61"/>
    </row>
    <row r="34" spans="1:5" ht="13.5" customHeight="1">
      <c r="A34" s="67" t="s">
        <v>108</v>
      </c>
      <c r="B34" s="67"/>
      <c r="C34" s="67"/>
      <c r="D34" s="67"/>
      <c r="E34" s="67"/>
    </row>
    <row r="35" spans="1:5" ht="24" customHeight="1">
      <c r="A35" s="227" t="s">
        <v>161</v>
      </c>
      <c r="B35" s="227"/>
      <c r="C35" s="227"/>
      <c r="D35" s="227"/>
      <c r="E35" s="227"/>
    </row>
    <row r="36" spans="1:5" ht="13.5" customHeight="1">
      <c r="A36" s="148"/>
      <c r="B36" s="148"/>
      <c r="C36" s="148"/>
      <c r="D36" s="148"/>
      <c r="E36" s="148"/>
    </row>
    <row r="37" spans="2:5" ht="13.5">
      <c r="B37" s="149"/>
      <c r="C37" s="149"/>
      <c r="D37" s="149"/>
      <c r="E37" s="149"/>
    </row>
    <row r="38" spans="2:5" ht="13.5">
      <c r="B38" s="149"/>
      <c r="C38" s="149"/>
      <c r="D38" s="149"/>
      <c r="E38" s="149"/>
    </row>
    <row r="39" spans="2:5" ht="13.5">
      <c r="B39" s="149"/>
      <c r="C39" s="149"/>
      <c r="D39" s="149"/>
      <c r="E39" s="149"/>
    </row>
    <row r="40" spans="2:5" ht="13.5">
      <c r="B40" s="149"/>
      <c r="C40" s="149"/>
      <c r="D40" s="149"/>
      <c r="E40" s="149"/>
    </row>
    <row r="41" spans="2:5" ht="13.5">
      <c r="B41" s="149"/>
      <c r="C41" s="149"/>
      <c r="D41" s="149"/>
      <c r="E41" s="149"/>
    </row>
    <row r="42" spans="2:5" ht="13.5">
      <c r="B42" s="149"/>
      <c r="C42" s="149"/>
      <c r="D42" s="149"/>
      <c r="E42" s="149"/>
    </row>
    <row r="43" spans="2:5" ht="13.5">
      <c r="B43" s="149"/>
      <c r="C43" s="149"/>
      <c r="D43" s="149"/>
      <c r="E43" s="149"/>
    </row>
    <row r="44" spans="2:5" ht="13.5">
      <c r="B44" s="149"/>
      <c r="C44" s="149"/>
      <c r="D44" s="149"/>
      <c r="E44" s="149"/>
    </row>
    <row r="45" spans="2:5" ht="13.5">
      <c r="B45" s="149"/>
      <c r="C45" s="149"/>
      <c r="D45" s="149"/>
      <c r="E45" s="149"/>
    </row>
    <row r="46" spans="2:5" ht="13.5">
      <c r="B46" s="149"/>
      <c r="C46" s="149"/>
      <c r="D46" s="149"/>
      <c r="E46" s="149"/>
    </row>
    <row r="47" spans="1:7" ht="13.5">
      <c r="A47" s="231"/>
      <c r="B47" s="231"/>
      <c r="C47" s="231"/>
      <c r="D47" s="231"/>
      <c r="E47" s="231"/>
      <c r="F47" s="231"/>
      <c r="G47" s="231"/>
    </row>
    <row r="48" spans="2:5" ht="13.5">
      <c r="B48" s="149"/>
      <c r="C48" s="149"/>
      <c r="D48" s="149"/>
      <c r="E48" s="149"/>
    </row>
    <row r="49" spans="2:5" ht="13.5">
      <c r="B49" s="149"/>
      <c r="C49" s="149"/>
      <c r="D49" s="149"/>
      <c r="E49" s="149"/>
    </row>
    <row r="50" spans="2:5" ht="13.5">
      <c r="B50" s="149"/>
      <c r="C50" s="149"/>
      <c r="D50" s="149"/>
      <c r="E50" s="149"/>
    </row>
  </sheetData>
  <sheetProtection/>
  <mergeCells count="1">
    <mergeCell ref="A35:E35"/>
  </mergeCells>
  <printOptions/>
  <pageMargins left="0.75" right="0.75" top="1" bottom="1"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36"/>
  <sheetViews>
    <sheetView zoomScale="130" zoomScaleNormal="130" zoomScalePageLayoutView="0" workbookViewId="0" topLeftCell="A1">
      <selection activeCell="A1" sqref="A1"/>
    </sheetView>
  </sheetViews>
  <sheetFormatPr defaultColWidth="9.00390625" defaultRowHeight="13.5"/>
  <cols>
    <col min="1" max="1" width="4.75390625" style="138" customWidth="1"/>
    <col min="2" max="2" width="23.75390625" style="138" customWidth="1"/>
    <col min="3" max="3" width="4.625" style="138" customWidth="1"/>
    <col min="4" max="4" width="14.375" style="138" customWidth="1"/>
    <col min="5" max="5" width="20.75390625" style="138" customWidth="1"/>
    <col min="6" max="6" width="4.625" style="138" customWidth="1"/>
    <col min="7" max="7" width="14.375" style="138" customWidth="1"/>
    <col min="8" max="16384" width="9.00390625" style="137" customWidth="1"/>
  </cols>
  <sheetData>
    <row r="1" ht="12.75" customHeight="1">
      <c r="A1" s="4" t="s">
        <v>167</v>
      </c>
    </row>
    <row r="2" spans="1:7" ht="18" customHeight="1">
      <c r="A2" s="47" t="s">
        <v>129</v>
      </c>
      <c r="B2" s="40"/>
      <c r="C2" s="40"/>
      <c r="D2" s="40"/>
      <c r="E2" s="40"/>
      <c r="F2" s="40"/>
      <c r="G2" s="40"/>
    </row>
    <row r="3" spans="1:7" s="8" customFormat="1" ht="12" customHeight="1">
      <c r="A3" s="53"/>
      <c r="B3" s="7"/>
      <c r="C3" s="6"/>
      <c r="D3" s="6"/>
      <c r="E3" s="52"/>
      <c r="F3" s="7"/>
      <c r="G3" s="52" t="s">
        <v>174</v>
      </c>
    </row>
    <row r="4" spans="1:8" ht="15.75" customHeight="1">
      <c r="A4" s="96" t="s">
        <v>105</v>
      </c>
      <c r="B4" s="90" t="s">
        <v>103</v>
      </c>
      <c r="C4" s="14" t="s">
        <v>128</v>
      </c>
      <c r="D4" s="46" t="s">
        <v>156</v>
      </c>
      <c r="E4" s="90" t="s">
        <v>104</v>
      </c>
      <c r="F4" s="14" t="s">
        <v>128</v>
      </c>
      <c r="G4" s="46" t="s">
        <v>156</v>
      </c>
      <c r="H4" s="146"/>
    </row>
    <row r="5" spans="1:8" ht="3" customHeight="1">
      <c r="A5" s="74"/>
      <c r="B5" s="80"/>
      <c r="C5" s="31"/>
      <c r="D5" s="181"/>
      <c r="E5" s="98"/>
      <c r="F5" s="98"/>
      <c r="G5" s="160"/>
      <c r="H5" s="146"/>
    </row>
    <row r="6" spans="1:8" ht="19.5" customHeight="1">
      <c r="A6" s="228" t="s">
        <v>133</v>
      </c>
      <c r="B6" s="20" t="s">
        <v>69</v>
      </c>
      <c r="C6" s="120">
        <v>116</v>
      </c>
      <c r="D6" s="182">
        <v>9900391286</v>
      </c>
      <c r="E6" s="20" t="s">
        <v>72</v>
      </c>
      <c r="F6" s="120">
        <v>27</v>
      </c>
      <c r="G6" s="119">
        <v>3556613120</v>
      </c>
      <c r="H6" s="146"/>
    </row>
    <row r="7" spans="1:8" ht="19.5" customHeight="1">
      <c r="A7" s="229"/>
      <c r="B7" s="100" t="s">
        <v>124</v>
      </c>
      <c r="C7" s="120">
        <v>22</v>
      </c>
      <c r="D7" s="182">
        <v>2088010721</v>
      </c>
      <c r="E7" s="20" t="s">
        <v>73</v>
      </c>
      <c r="F7" s="120">
        <v>58</v>
      </c>
      <c r="G7" s="119">
        <v>862919248</v>
      </c>
      <c r="H7" s="146"/>
    </row>
    <row r="8" spans="1:8" ht="19.5" customHeight="1">
      <c r="A8" s="229"/>
      <c r="B8" s="101" t="s">
        <v>115</v>
      </c>
      <c r="C8" s="120">
        <v>44</v>
      </c>
      <c r="D8" s="182">
        <v>2010061552</v>
      </c>
      <c r="E8" s="20" t="s">
        <v>74</v>
      </c>
      <c r="F8" s="120">
        <v>8</v>
      </c>
      <c r="G8" s="119">
        <v>148632410</v>
      </c>
      <c r="H8" s="146"/>
    </row>
    <row r="9" spans="1:8" ht="19.5" customHeight="1">
      <c r="A9" s="229"/>
      <c r="B9" s="101" t="s">
        <v>70</v>
      </c>
      <c r="C9" s="120">
        <v>189</v>
      </c>
      <c r="D9" s="182">
        <v>8741731599</v>
      </c>
      <c r="E9" s="20" t="s">
        <v>126</v>
      </c>
      <c r="F9" s="120">
        <v>2</v>
      </c>
      <c r="G9" s="119">
        <v>117308539</v>
      </c>
      <c r="H9" s="146"/>
    </row>
    <row r="10" spans="1:8" ht="19.5" customHeight="1">
      <c r="A10" s="229"/>
      <c r="B10" s="101" t="s">
        <v>71</v>
      </c>
      <c r="C10" s="120">
        <v>18</v>
      </c>
      <c r="D10" s="182">
        <v>815014000</v>
      </c>
      <c r="E10" s="20" t="s">
        <v>75</v>
      </c>
      <c r="F10" s="120">
        <v>198</v>
      </c>
      <c r="G10" s="119">
        <v>6417671347</v>
      </c>
      <c r="H10" s="146"/>
    </row>
    <row r="11" spans="1:8" ht="19.5" customHeight="1">
      <c r="A11" s="229"/>
      <c r="B11" s="102" t="s">
        <v>118</v>
      </c>
      <c r="C11" s="120">
        <v>72</v>
      </c>
      <c r="D11" s="182">
        <v>5543410418</v>
      </c>
      <c r="E11" s="20" t="s">
        <v>102</v>
      </c>
      <c r="F11" s="120">
        <v>12</v>
      </c>
      <c r="G11" s="119">
        <v>93666070</v>
      </c>
      <c r="H11" s="146"/>
    </row>
    <row r="12" spans="1:8" ht="19.5" customHeight="1">
      <c r="A12" s="229"/>
      <c r="B12" s="102" t="s">
        <v>117</v>
      </c>
      <c r="C12" s="120">
        <v>5</v>
      </c>
      <c r="D12" s="182">
        <v>43866000</v>
      </c>
      <c r="E12" s="20" t="s">
        <v>77</v>
      </c>
      <c r="F12" s="119">
        <v>130</v>
      </c>
      <c r="G12" s="119">
        <v>9783190121</v>
      </c>
      <c r="H12" s="146"/>
    </row>
    <row r="13" spans="1:8" ht="19.5" customHeight="1">
      <c r="A13" s="229"/>
      <c r="B13" s="102" t="s">
        <v>127</v>
      </c>
      <c r="C13" s="119">
        <v>8</v>
      </c>
      <c r="D13" s="182">
        <v>133340000</v>
      </c>
      <c r="E13" s="20" t="s">
        <v>76</v>
      </c>
      <c r="F13" s="120">
        <v>12</v>
      </c>
      <c r="G13" s="119">
        <v>522000159</v>
      </c>
      <c r="H13" s="146"/>
    </row>
    <row r="14" spans="1:8" ht="19.5" customHeight="1">
      <c r="A14" s="229"/>
      <c r="B14" s="102"/>
      <c r="C14" s="119"/>
      <c r="D14" s="120"/>
      <c r="E14" s="60" t="s">
        <v>78</v>
      </c>
      <c r="F14" s="120">
        <v>1</v>
      </c>
      <c r="G14" s="120">
        <v>31320000</v>
      </c>
      <c r="H14" s="146"/>
    </row>
    <row r="15" spans="1:8" ht="19.5" customHeight="1">
      <c r="A15" s="229"/>
      <c r="B15" s="19"/>
      <c r="C15" s="119"/>
      <c r="D15" s="119"/>
      <c r="E15" s="60" t="s">
        <v>79</v>
      </c>
      <c r="F15" s="120">
        <v>9</v>
      </c>
      <c r="G15" s="119">
        <v>1456267589</v>
      </c>
      <c r="H15" s="146"/>
    </row>
    <row r="16" spans="1:8" ht="19.5" customHeight="1">
      <c r="A16" s="229"/>
      <c r="B16" s="19"/>
      <c r="C16" s="119"/>
      <c r="D16" s="119"/>
      <c r="E16" s="92" t="s">
        <v>80</v>
      </c>
      <c r="F16" s="120">
        <v>2</v>
      </c>
      <c r="G16" s="119">
        <v>49700570</v>
      </c>
      <c r="H16" s="146"/>
    </row>
    <row r="17" spans="1:8" ht="19.5" customHeight="1">
      <c r="A17" s="229"/>
      <c r="B17" s="19"/>
      <c r="C17" s="119"/>
      <c r="D17" s="119"/>
      <c r="E17" s="92" t="s">
        <v>94</v>
      </c>
      <c r="F17" s="120">
        <v>14</v>
      </c>
      <c r="G17" s="119">
        <v>6079636403</v>
      </c>
      <c r="H17" s="146"/>
    </row>
    <row r="18" spans="1:8" ht="19.5" customHeight="1">
      <c r="A18" s="75"/>
      <c r="B18" s="20"/>
      <c r="C18" s="119"/>
      <c r="D18" s="119"/>
      <c r="E18" s="184" t="s">
        <v>116</v>
      </c>
      <c r="F18" s="185">
        <v>1</v>
      </c>
      <c r="G18" s="186">
        <v>156900000</v>
      </c>
      <c r="H18" s="146"/>
    </row>
    <row r="19" spans="1:8" ht="3" customHeight="1">
      <c r="A19" s="104"/>
      <c r="B19" s="28"/>
      <c r="C19" s="156"/>
      <c r="D19" s="156"/>
      <c r="E19" s="183"/>
      <c r="F19" s="119"/>
      <c r="G19" s="119"/>
      <c r="H19" s="146"/>
    </row>
    <row r="20" spans="1:8" ht="13.5" customHeight="1">
      <c r="A20" s="74" t="s">
        <v>157</v>
      </c>
      <c r="B20" s="150"/>
      <c r="C20" s="119">
        <f>SUM(C6:C17)</f>
        <v>474</v>
      </c>
      <c r="D20" s="119">
        <f>SUM(D6:D17)</f>
        <v>29275825576</v>
      </c>
      <c r="E20" s="60"/>
      <c r="F20" s="119">
        <f>SUM(F6:F18)</f>
        <v>474</v>
      </c>
      <c r="G20" s="119">
        <f>SUM(G6:G18)</f>
        <v>29275825576</v>
      </c>
      <c r="H20" s="146"/>
    </row>
    <row r="21" spans="1:8" ht="3" customHeight="1">
      <c r="A21" s="105"/>
      <c r="B21" s="95"/>
      <c r="C21" s="119"/>
      <c r="D21" s="182"/>
      <c r="E21" s="187"/>
      <c r="F21" s="119"/>
      <c r="G21" s="119"/>
      <c r="H21" s="146"/>
    </row>
    <row r="22" spans="1:8" ht="3" customHeight="1">
      <c r="A22" s="76"/>
      <c r="B22" s="103"/>
      <c r="C22" s="157"/>
      <c r="D22" s="189"/>
      <c r="E22" s="188"/>
      <c r="F22" s="157"/>
      <c r="G22" s="157"/>
      <c r="H22" s="146"/>
    </row>
    <row r="23" spans="1:8" ht="19.5" customHeight="1">
      <c r="A23" s="230" t="s">
        <v>165</v>
      </c>
      <c r="B23" s="20" t="s">
        <v>69</v>
      </c>
      <c r="C23" s="119">
        <v>34</v>
      </c>
      <c r="D23" s="182">
        <v>4307553422</v>
      </c>
      <c r="E23" s="20" t="s">
        <v>81</v>
      </c>
      <c r="F23" s="119">
        <v>134</v>
      </c>
      <c r="G23" s="119">
        <v>15003378734</v>
      </c>
      <c r="H23" s="146"/>
    </row>
    <row r="24" spans="1:8" ht="19.5" customHeight="1">
      <c r="A24" s="201"/>
      <c r="B24" s="123" t="s">
        <v>124</v>
      </c>
      <c r="C24" s="119">
        <v>12</v>
      </c>
      <c r="D24" s="182">
        <v>3568085789</v>
      </c>
      <c r="E24" s="20"/>
      <c r="F24" s="119"/>
      <c r="G24" s="119"/>
      <c r="H24" s="146"/>
    </row>
    <row r="25" spans="1:8" ht="19.5" customHeight="1">
      <c r="A25" s="201"/>
      <c r="B25" s="20" t="s">
        <v>115</v>
      </c>
      <c r="C25" s="119">
        <v>74</v>
      </c>
      <c r="D25" s="182">
        <v>7039028282</v>
      </c>
      <c r="E25" s="20"/>
      <c r="F25" s="119"/>
      <c r="G25" s="119"/>
      <c r="H25" s="146"/>
    </row>
    <row r="26" spans="1:8" ht="19.5" customHeight="1">
      <c r="A26" s="201"/>
      <c r="B26" s="20" t="s">
        <v>70</v>
      </c>
      <c r="C26" s="119">
        <v>12</v>
      </c>
      <c r="D26" s="182">
        <v>72611241</v>
      </c>
      <c r="E26" s="20"/>
      <c r="F26" s="119"/>
      <c r="G26" s="119"/>
      <c r="H26" s="146"/>
    </row>
    <row r="27" spans="1:8" ht="19.5" customHeight="1">
      <c r="A27" s="201"/>
      <c r="B27" s="20" t="s">
        <v>175</v>
      </c>
      <c r="C27" s="119">
        <v>2</v>
      </c>
      <c r="D27" s="182">
        <v>16100000</v>
      </c>
      <c r="E27" s="20"/>
      <c r="F27" s="119"/>
      <c r="G27" s="119"/>
      <c r="H27" s="146"/>
    </row>
    <row r="28" spans="1:8" ht="3" customHeight="1">
      <c r="A28" s="77"/>
      <c r="B28" s="20"/>
      <c r="C28" s="119"/>
      <c r="D28" s="119"/>
      <c r="E28" s="78"/>
      <c r="F28" s="119"/>
      <c r="G28" s="119"/>
      <c r="H28" s="146"/>
    </row>
    <row r="29" spans="1:8" ht="3" customHeight="1">
      <c r="A29" s="106"/>
      <c r="B29" s="28"/>
      <c r="C29" s="156"/>
      <c r="D29" s="156"/>
      <c r="E29" s="82"/>
      <c r="F29" s="156"/>
      <c r="G29" s="156"/>
      <c r="H29" s="146"/>
    </row>
    <row r="30" spans="1:8" ht="13.5" customHeight="1">
      <c r="A30" s="74" t="s">
        <v>157</v>
      </c>
      <c r="B30" s="150"/>
      <c r="C30" s="119">
        <f>SUM(C23:C27)</f>
        <v>134</v>
      </c>
      <c r="D30" s="119">
        <f>SUM(D23:D27)</f>
        <v>15003378734</v>
      </c>
      <c r="E30" s="78"/>
      <c r="F30" s="119">
        <f>SUM(F23:F27)</f>
        <v>134</v>
      </c>
      <c r="G30" s="119">
        <f>SUM(G23:G27)</f>
        <v>15003378734</v>
      </c>
      <c r="H30" s="146"/>
    </row>
    <row r="31" spans="1:7" s="146" customFormat="1" ht="3" customHeight="1">
      <c r="A31" s="21"/>
      <c r="B31" s="20"/>
      <c r="C31" s="119"/>
      <c r="D31" s="119"/>
      <c r="E31" s="78"/>
      <c r="F31" s="119"/>
      <c r="G31" s="119"/>
    </row>
    <row r="32" spans="1:7" s="146" customFormat="1" ht="3" customHeight="1">
      <c r="A32" s="107"/>
      <c r="B32" s="93"/>
      <c r="C32" s="158"/>
      <c r="D32" s="158"/>
      <c r="E32" s="83"/>
      <c r="F32" s="158"/>
      <c r="G32" s="158"/>
    </row>
    <row r="33" spans="1:8" s="153" customFormat="1" ht="13.5" customHeight="1">
      <c r="A33" s="74" t="s">
        <v>158</v>
      </c>
      <c r="B33" s="151"/>
      <c r="C33" s="119">
        <f>SUM(C20,C30)</f>
        <v>608</v>
      </c>
      <c r="D33" s="119">
        <f>SUM(D20,D30)</f>
        <v>44279204310</v>
      </c>
      <c r="E33" s="84"/>
      <c r="F33" s="119">
        <f>SUM(F20,F30)</f>
        <v>608</v>
      </c>
      <c r="G33" s="119">
        <f>SUM(G20,G30)</f>
        <v>44279204310</v>
      </c>
      <c r="H33" s="152"/>
    </row>
    <row r="34" spans="1:8" ht="3" customHeight="1">
      <c r="A34" s="105"/>
      <c r="B34" s="94"/>
      <c r="C34" s="97"/>
      <c r="D34" s="159"/>
      <c r="E34" s="81"/>
      <c r="F34" s="99"/>
      <c r="G34" s="132"/>
      <c r="H34" s="146"/>
    </row>
    <row r="35" spans="1:7" ht="13.5" customHeight="1">
      <c r="A35" s="67" t="s">
        <v>108</v>
      </c>
      <c r="B35" s="5"/>
      <c r="C35" s="5"/>
      <c r="D35" s="5"/>
      <c r="E35" s="5"/>
      <c r="F35" s="154"/>
      <c r="G35" s="154"/>
    </row>
    <row r="36" spans="1:5" ht="13.5" customHeight="1">
      <c r="A36" s="59"/>
      <c r="B36" s="4"/>
      <c r="C36" s="4"/>
      <c r="D36" s="4"/>
      <c r="E36" s="4"/>
    </row>
    <row r="37" ht="13.5" customHeight="1"/>
  </sheetData>
  <sheetProtection/>
  <mergeCells count="2">
    <mergeCell ref="A6:A17"/>
    <mergeCell ref="A23:A27"/>
  </mergeCells>
  <printOptions/>
  <pageMargins left="0.7480314960629921" right="0.7480314960629921" top="0.984251968503937" bottom="0.984251968503937" header="0.5118110236220472" footer="0.5118110236220472"/>
  <pageSetup cellComments="asDisplayed"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F20"/>
  <sheetViews>
    <sheetView zoomScale="120" zoomScaleNormal="120" zoomScalePageLayoutView="0" workbookViewId="0" topLeftCell="A1">
      <selection activeCell="A1" sqref="A1"/>
    </sheetView>
  </sheetViews>
  <sheetFormatPr defaultColWidth="9.00390625" defaultRowHeight="13.5"/>
  <cols>
    <col min="1" max="1" width="17.75390625" style="133" customWidth="1"/>
    <col min="2" max="4" width="12.75390625" style="133" customWidth="1"/>
    <col min="5" max="6" width="12.75390625" style="134" customWidth="1"/>
    <col min="7" max="16384" width="9.00390625" style="134" customWidth="1"/>
  </cols>
  <sheetData>
    <row r="1" ht="12.75" customHeight="1">
      <c r="A1" s="4" t="s">
        <v>167</v>
      </c>
    </row>
    <row r="2" spans="1:4" ht="18" customHeight="1">
      <c r="A2" s="47" t="s">
        <v>122</v>
      </c>
      <c r="B2" s="40"/>
      <c r="C2" s="40"/>
      <c r="D2" s="40"/>
    </row>
    <row r="3" spans="1:5" ht="12" customHeight="1">
      <c r="A3" s="53"/>
      <c r="B3" s="85"/>
      <c r="C3" s="85"/>
      <c r="D3" s="85"/>
      <c r="E3" s="85" t="s">
        <v>123</v>
      </c>
    </row>
    <row r="4" spans="1:6" ht="15.75" customHeight="1">
      <c r="A4" s="155" t="s">
        <v>159</v>
      </c>
      <c r="B4" s="46" t="s">
        <v>135</v>
      </c>
      <c r="C4" s="46" t="s">
        <v>136</v>
      </c>
      <c r="D4" s="46" t="s">
        <v>160</v>
      </c>
      <c r="E4" s="46" t="s">
        <v>166</v>
      </c>
      <c r="F4" s="46" t="s">
        <v>172</v>
      </c>
    </row>
    <row r="5" spans="1:5" ht="3" customHeight="1">
      <c r="A5" s="32"/>
      <c r="B5" s="16"/>
      <c r="C5" s="16"/>
      <c r="D5" s="16"/>
      <c r="E5" s="16"/>
    </row>
    <row r="6" spans="1:6" s="135" customFormat="1" ht="15.75" customHeight="1">
      <c r="A6" s="20" t="s">
        <v>95</v>
      </c>
      <c r="B6" s="54">
        <v>26571657</v>
      </c>
      <c r="C6" s="54">
        <v>27121102</v>
      </c>
      <c r="D6" s="54">
        <v>27017299</v>
      </c>
      <c r="E6" s="54">
        <v>27287855</v>
      </c>
      <c r="F6" s="194">
        <v>26730182</v>
      </c>
    </row>
    <row r="7" spans="1:6" s="135" customFormat="1" ht="15.75" customHeight="1">
      <c r="A7" s="20" t="s">
        <v>86</v>
      </c>
      <c r="B7" s="54">
        <v>28299352</v>
      </c>
      <c r="C7" s="54">
        <v>29199844</v>
      </c>
      <c r="D7" s="54">
        <v>29036560</v>
      </c>
      <c r="E7" s="54">
        <v>31174772</v>
      </c>
      <c r="F7" s="194">
        <v>31737941</v>
      </c>
    </row>
    <row r="8" spans="1:6" s="135" customFormat="1" ht="15.75" customHeight="1">
      <c r="A8" s="20" t="s">
        <v>96</v>
      </c>
      <c r="B8" s="54">
        <v>37565125</v>
      </c>
      <c r="C8" s="54">
        <v>38246938</v>
      </c>
      <c r="D8" s="54">
        <v>37927083</v>
      </c>
      <c r="E8" s="54">
        <v>40340964</v>
      </c>
      <c r="F8" s="194">
        <v>41138105</v>
      </c>
    </row>
    <row r="9" spans="1:6" s="135" customFormat="1" ht="15.75" customHeight="1">
      <c r="A9" s="20" t="s">
        <v>85</v>
      </c>
      <c r="B9" s="55">
        <v>1.084</v>
      </c>
      <c r="C9" s="55">
        <v>1.074</v>
      </c>
      <c r="D9" s="55">
        <v>1.072</v>
      </c>
      <c r="E9" s="55">
        <v>1.098</v>
      </c>
      <c r="F9" s="193">
        <v>1.135</v>
      </c>
    </row>
    <row r="10" spans="1:6" s="135" customFormat="1" ht="15.75" customHeight="1">
      <c r="A10" s="20" t="s">
        <v>87</v>
      </c>
      <c r="B10" s="56">
        <v>8.2</v>
      </c>
      <c r="C10" s="56">
        <v>7.6</v>
      </c>
      <c r="D10" s="56">
        <v>8.6</v>
      </c>
      <c r="E10" s="56">
        <v>9.5</v>
      </c>
      <c r="F10" s="193">
        <v>8.4</v>
      </c>
    </row>
    <row r="11" spans="1:6" s="135" customFormat="1" ht="15.75" customHeight="1">
      <c r="A11" s="20" t="s">
        <v>88</v>
      </c>
      <c r="B11" s="56">
        <v>6.6</v>
      </c>
      <c r="C11" s="56">
        <v>5.8</v>
      </c>
      <c r="D11" s="164" t="s">
        <v>163</v>
      </c>
      <c r="E11" s="190">
        <v>0</v>
      </c>
      <c r="F11" s="190">
        <v>0</v>
      </c>
    </row>
    <row r="12" spans="1:6" s="135" customFormat="1" ht="15.75" customHeight="1">
      <c r="A12" s="20" t="s">
        <v>89</v>
      </c>
      <c r="B12" s="56">
        <v>6.6</v>
      </c>
      <c r="C12" s="56">
        <v>6.2</v>
      </c>
      <c r="D12" s="164" t="s">
        <v>163</v>
      </c>
      <c r="E12" s="190">
        <v>0</v>
      </c>
      <c r="F12" s="190">
        <v>0</v>
      </c>
    </row>
    <row r="13" spans="1:6" s="135" customFormat="1" ht="15.75" customHeight="1">
      <c r="A13" s="20" t="s">
        <v>90</v>
      </c>
      <c r="B13" s="56">
        <v>93.7</v>
      </c>
      <c r="C13" s="56">
        <v>92.8</v>
      </c>
      <c r="D13" s="56">
        <v>92.8</v>
      </c>
      <c r="E13" s="56">
        <v>87.9</v>
      </c>
      <c r="F13" s="193">
        <v>88.5</v>
      </c>
    </row>
    <row r="14" spans="1:6" s="135" customFormat="1" ht="15.75" customHeight="1">
      <c r="A14" s="20"/>
      <c r="B14" s="109">
        <v>92.4</v>
      </c>
      <c r="C14" s="109">
        <v>92.8</v>
      </c>
      <c r="D14" s="109">
        <v>92.8</v>
      </c>
      <c r="E14" s="109">
        <v>87.9</v>
      </c>
      <c r="F14" s="109">
        <v>88.5</v>
      </c>
    </row>
    <row r="15" spans="1:6" s="135" customFormat="1" ht="15.75" customHeight="1">
      <c r="A15" s="20" t="s">
        <v>91</v>
      </c>
      <c r="B15" s="57">
        <v>52843267</v>
      </c>
      <c r="C15" s="57">
        <v>50760821</v>
      </c>
      <c r="D15" s="57">
        <v>49687946</v>
      </c>
      <c r="E15" s="57">
        <v>47044151</v>
      </c>
      <c r="F15" s="194">
        <v>44279204</v>
      </c>
    </row>
    <row r="16" spans="1:6" s="135" customFormat="1" ht="15.75" customHeight="1">
      <c r="A16" s="20" t="s">
        <v>92</v>
      </c>
      <c r="B16" s="57">
        <v>4522743</v>
      </c>
      <c r="C16" s="57">
        <v>6735187</v>
      </c>
      <c r="D16" s="57">
        <v>8729493</v>
      </c>
      <c r="E16" s="57">
        <v>6273479</v>
      </c>
      <c r="F16" s="194">
        <v>7395564</v>
      </c>
    </row>
    <row r="17" spans="1:6" s="135" customFormat="1" ht="15.75" customHeight="1">
      <c r="A17" s="20" t="s">
        <v>93</v>
      </c>
      <c r="B17" s="57">
        <v>10000</v>
      </c>
      <c r="C17" s="57">
        <v>10000</v>
      </c>
      <c r="D17" s="57">
        <v>10000</v>
      </c>
      <c r="E17" s="57">
        <v>100000</v>
      </c>
      <c r="F17" s="194">
        <v>100000</v>
      </c>
    </row>
    <row r="18" spans="1:6" ht="3" customHeight="1">
      <c r="A18" s="16"/>
      <c r="B18" s="136"/>
      <c r="C18" s="136"/>
      <c r="D18" s="136"/>
      <c r="E18" s="136"/>
      <c r="F18" s="192"/>
    </row>
    <row r="19" spans="1:4" s="135" customFormat="1" ht="13.5" customHeight="1">
      <c r="A19" s="161" t="s">
        <v>108</v>
      </c>
      <c r="B19" s="162"/>
      <c r="C19" s="162"/>
      <c r="D19" s="162"/>
    </row>
    <row r="20" s="135" customFormat="1" ht="13.5" customHeight="1">
      <c r="A20" s="163" t="s">
        <v>162</v>
      </c>
    </row>
    <row r="21" ht="13.5" customHeight="1"/>
  </sheetData>
  <sheetProtection/>
  <printOptions/>
  <pageMargins left="0.7874015748031497" right="0.7874015748031497" top="0.984251968503937" bottom="0.53" header="0.5118110236220472" footer="0.3937007874015748"/>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立川市役所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立川市役所</dc:creator>
  <cp:keywords/>
  <dc:description/>
  <cp:lastModifiedBy>立川市役所</cp:lastModifiedBy>
  <cp:lastPrinted>2018-05-06T23:55:54Z</cp:lastPrinted>
  <dcterms:created xsi:type="dcterms:W3CDTF">2003-08-11T02:46:11Z</dcterms:created>
  <dcterms:modified xsi:type="dcterms:W3CDTF">2018-05-25T01:06:53Z</dcterms:modified>
  <cp:category/>
  <cp:version/>
  <cp:contentType/>
  <cp:contentStatus/>
</cp:coreProperties>
</file>