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75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</sheets>
  <definedNames>
    <definedName name="_xlnm.Print_Area" localSheetId="9">'10表'!$A$1:$Z$18</definedName>
    <definedName name="_xlnm.Print_Area" localSheetId="2">'3表'!$A$1:$J$122</definedName>
    <definedName name="_xlnm.Print_Area" localSheetId="3">'4表'!$A$1:$K$92</definedName>
    <definedName name="_xlnm.Print_Area" localSheetId="5">'6表'!$A$1:$Q$33</definedName>
    <definedName name="_xlnm.Print_Area" localSheetId="6">'7表'!$A$1:$H$31</definedName>
    <definedName name="_xlnm.Print_Area" localSheetId="8">'9表'!$A$1:$N$18</definedName>
  </definedNames>
  <calcPr fullCalcOnLoad="1"/>
</workbook>
</file>

<file path=xl/sharedStrings.xml><?xml version="1.0" encoding="utf-8"?>
<sst xmlns="http://schemas.openxmlformats.org/spreadsheetml/2006/main" count="786" uniqueCount="481">
  <si>
    <t>各年10月１日現在</t>
  </si>
  <si>
    <t>年</t>
  </si>
  <si>
    <t>世帯数</t>
  </si>
  <si>
    <t>人口密度</t>
  </si>
  <si>
    <t>対前回調査比（人口）</t>
  </si>
  <si>
    <t>総　　数</t>
  </si>
  <si>
    <t>男</t>
  </si>
  <si>
    <t>女</t>
  </si>
  <si>
    <t>増減数</t>
  </si>
  <si>
    <t>増加率(%)</t>
  </si>
  <si>
    <t>各年10月１日現在</t>
  </si>
  <si>
    <t xml:space="preserve">  全域に占める人口</t>
  </si>
  <si>
    <t>集中地区の割合 （％）</t>
  </si>
  <si>
    <t>行政区域</t>
  </si>
  <si>
    <t>人口集中</t>
  </si>
  <si>
    <t>人　　口</t>
  </si>
  <si>
    <t>面　　積</t>
  </si>
  <si>
    <t>地　　　区</t>
  </si>
  <si>
    <t>世 帯 数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</si>
  <si>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</si>
  <si>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</si>
  <si>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</si>
  <si>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</si>
  <si>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</si>
  <si>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</si>
  <si>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</si>
  <si>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</si>
  <si>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</si>
  <si>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</si>
  <si>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</si>
  <si>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</si>
  <si>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</si>
  <si>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</si>
  <si>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</si>
  <si>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</si>
  <si>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</si>
  <si>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</si>
  <si>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</si>
  <si>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</si>
  <si>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</si>
  <si>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</si>
  <si>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-</t>
  </si>
  <si>
    <t>一番町</t>
  </si>
  <si>
    <t>西砂町</t>
  </si>
  <si>
    <t>泉町</t>
  </si>
  <si>
    <t>年齢　（各歳）</t>
  </si>
  <si>
    <t>歳</t>
  </si>
  <si>
    <t>55 ～ 59</t>
  </si>
  <si>
    <t>85 ～ 89</t>
  </si>
  <si>
    <t>60 ～ 64</t>
  </si>
  <si>
    <t>90 ～ 94</t>
  </si>
  <si>
    <t>65 ～ 69</t>
  </si>
  <si>
    <t>95 ～ 99</t>
  </si>
  <si>
    <t>70 ～ 74</t>
  </si>
  <si>
    <t>100歳以上</t>
  </si>
  <si>
    <t>不　　　　　詳</t>
  </si>
  <si>
    <t>（再　　掲）</t>
  </si>
  <si>
    <t>15歳未満</t>
  </si>
  <si>
    <t>15～64歳</t>
  </si>
  <si>
    <t>65歳以上</t>
  </si>
  <si>
    <t>75 ～ 79</t>
  </si>
  <si>
    <t>年齢別割合(%)</t>
  </si>
  <si>
    <t>80 ～ 84</t>
  </si>
  <si>
    <t>平均年齢</t>
  </si>
  <si>
    <t>年齢中位数</t>
  </si>
  <si>
    <t>一　　　　　　　　　　般　　　　　　　　　　世　　　　　　　　　　帯</t>
  </si>
  <si>
    <t>世　　　　　　帯　　　　　　数</t>
  </si>
  <si>
    <t>世帯人員</t>
  </si>
  <si>
    <t>総　数</t>
  </si>
  <si>
    <t>施　　　　　設　　　　　　等　　　　　　の　　　　　　世　　　　　　帯</t>
  </si>
  <si>
    <t>世　　　帯　　　人　　　員</t>
  </si>
  <si>
    <t>寮・寄宿</t>
  </si>
  <si>
    <t xml:space="preserve"> 病院・</t>
  </si>
  <si>
    <t>自衛隊</t>
  </si>
  <si>
    <t>その他</t>
  </si>
  <si>
    <t>舎の学生</t>
  </si>
  <si>
    <t>療養所の</t>
  </si>
  <si>
    <t>営舎内</t>
  </si>
  <si>
    <t xml:space="preserve"> ・生徒</t>
  </si>
  <si>
    <t xml:space="preserve"> 入院者</t>
  </si>
  <si>
    <t>入所者</t>
  </si>
  <si>
    <t>居住者</t>
  </si>
  <si>
    <t>年齢（５歳階級）</t>
  </si>
  <si>
    <t>総数</t>
  </si>
  <si>
    <t>有配偶</t>
  </si>
  <si>
    <t>総　　　　数</t>
  </si>
  <si>
    <t xml:space="preserve">     15　～　19　歳</t>
  </si>
  <si>
    <t>85 歳以上</t>
  </si>
  <si>
    <t>　   （ 再　　　掲 ）</t>
  </si>
  <si>
    <t xml:space="preserve">        65 歳以上</t>
  </si>
  <si>
    <t>　　　　　　65～74 歳</t>
  </si>
  <si>
    <t>　　　　　　75 歳以上</t>
  </si>
  <si>
    <t>各年10月1日現在</t>
  </si>
  <si>
    <t>1世帯当たり</t>
  </si>
  <si>
    <t>人　　　　　員</t>
  </si>
  <si>
    <t>主世帯</t>
  </si>
  <si>
    <t>持ち家</t>
  </si>
  <si>
    <t>民営の借家</t>
  </si>
  <si>
    <t>給与住宅</t>
  </si>
  <si>
    <t>間　　　 　　借 　　　　　　り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</si>
  <si>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</si>
  <si>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</si>
  <si>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</si>
  <si>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</si>
  <si>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</si>
  <si>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</si>
  <si>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</si>
  <si>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</si>
  <si>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</si>
  <si>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</si>
  <si>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</si>
  <si>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</si>
  <si>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</si>
  <si>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</si>
  <si>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各年10月1日現在</t>
  </si>
  <si>
    <t>昼間人口</t>
  </si>
  <si>
    <t>夜間人口</t>
  </si>
  <si>
    <t>75歳以上</t>
  </si>
  <si>
    <t>85歳以上</t>
  </si>
  <si>
    <t>公営・都市機構・公社の借家</t>
  </si>
  <si>
    <t xml:space="preserve">  施設の</t>
  </si>
  <si>
    <t>社会</t>
  </si>
  <si>
    <t>矯正</t>
  </si>
  <si>
    <t xml:space="preserve"> 施 設の</t>
  </si>
  <si>
    <t>電気・ガス・熱供給･水道業</t>
  </si>
  <si>
    <t>情報通信業</t>
  </si>
  <si>
    <t>運輸業</t>
  </si>
  <si>
    <t>卸売・小売業</t>
  </si>
  <si>
    <t>金融･保険業</t>
  </si>
  <si>
    <t>飲食店，宿泊業</t>
  </si>
  <si>
    <t>医療，福祉</t>
  </si>
  <si>
    <t>教育，学習支援業</t>
  </si>
  <si>
    <t>複合サービス事業</t>
  </si>
  <si>
    <t>平成17年</t>
  </si>
  <si>
    <t>平成2年</t>
  </si>
  <si>
    <t>平成7年</t>
  </si>
  <si>
    <t>平成12年</t>
  </si>
  <si>
    <t>労働力人口</t>
  </si>
  <si>
    <t>17</t>
  </si>
  <si>
    <t>資料：総務省統計局</t>
  </si>
  <si>
    <t>資料：総務省統計局</t>
  </si>
  <si>
    <r>
      <t>(人/km</t>
    </r>
    <r>
      <rPr>
        <vertAlign val="superscript"/>
        <sz val="8"/>
        <rFont val="ＭＳ Ｐ明朝"/>
        <family val="1"/>
      </rPr>
      <t>2</t>
    </r>
    <r>
      <rPr>
        <sz val="10"/>
        <rFont val="ＭＳ Ｐ明朝"/>
        <family val="1"/>
      </rPr>
      <t>)</t>
    </r>
  </si>
  <si>
    <t xml:space="preserve"> 7</t>
  </si>
  <si>
    <t>…</t>
  </si>
  <si>
    <t>資料：総務省統計局（国勢調査基本単位区別集計）</t>
  </si>
  <si>
    <t>増加率（％）</t>
  </si>
  <si>
    <t>　注：一般世帯には、間借り、下宿などの単身者、会社などの独身寮の単身者を含む。</t>
  </si>
  <si>
    <t>平成22年10月1日現在</t>
  </si>
  <si>
    <t>平成22年10月1日現在</t>
  </si>
  <si>
    <t>22</t>
  </si>
  <si>
    <t>15 ～ 19</t>
  </si>
  <si>
    <t>45 ～ 49</t>
  </si>
  <si>
    <t>20 ～ 24</t>
  </si>
  <si>
    <t>50 ～ 54</t>
  </si>
  <si>
    <t>25 ～ 29</t>
  </si>
  <si>
    <t>０ ～ ４</t>
  </si>
  <si>
    <t>30 ～ 34</t>
  </si>
  <si>
    <t>５ ～ ９</t>
  </si>
  <si>
    <t>35 ～ 39</t>
  </si>
  <si>
    <t>10 ～ 14</t>
  </si>
  <si>
    <t>40 ～ 44</t>
  </si>
  <si>
    <t>平成22年10月1日現在</t>
  </si>
  <si>
    <t>Ａ 親族のみの世帯</t>
  </si>
  <si>
    <t>Ⅰ 核家族世帯</t>
  </si>
  <si>
    <t>Ⅱ 核家族以外の世帯</t>
  </si>
  <si>
    <t>Ｂ 非親族を含む世帯</t>
  </si>
  <si>
    <t>Ｃ 単独世帯</t>
  </si>
  <si>
    <t>　　0～4歳</t>
  </si>
  <si>
    <t>-</t>
  </si>
  <si>
    <t>　　5～9歳</t>
  </si>
  <si>
    <t>　　10～14歳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</si>
  <si>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</si>
  <si>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</si>
  <si>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</si>
  <si>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</si>
  <si>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</si>
  <si>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</si>
  <si>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</si>
  <si>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</si>
  <si>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</si>
  <si>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</si>
  <si>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</si>
  <si>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</si>
  <si>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</si>
  <si>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</si>
  <si>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85～89歳</t>
  </si>
  <si>
    <t>　　90～94歳</t>
  </si>
  <si>
    <t>　　95～99歳</t>
  </si>
  <si>
    <t>　　100歳以上</t>
  </si>
  <si>
    <t>　　不詳</t>
  </si>
  <si>
    <t>　（再掲）65歳以上</t>
  </si>
  <si>
    <t>　　（再掲）75歳以上</t>
  </si>
  <si>
    <t>　　　（再掲）85歳以上</t>
  </si>
  <si>
    <t>平成22年10月1日現在</t>
  </si>
  <si>
    <t>就業者</t>
  </si>
  <si>
    <t/>
  </si>
  <si>
    <t>休業者</t>
  </si>
  <si>
    <t>その他</t>
  </si>
  <si>
    <t>　注：H2、7、12、17の総数には労働力状態「不詳」を含む。</t>
  </si>
  <si>
    <t>総数</t>
  </si>
  <si>
    <t>総　数</t>
  </si>
  <si>
    <t>通学の
かたわ
ら仕事</t>
  </si>
  <si>
    <t>H2</t>
  </si>
  <si>
    <t>非労働力人口</t>
  </si>
  <si>
    <t>12</t>
  </si>
  <si>
    <t>17</t>
  </si>
  <si>
    <t>　（再掲）第3次産業</t>
  </si>
  <si>
    <t>産業大分類</t>
  </si>
  <si>
    <t>Ａ</t>
  </si>
  <si>
    <t>Ｂ</t>
  </si>
  <si>
    <t>－</t>
  </si>
  <si>
    <t>Ｃ</t>
  </si>
  <si>
    <t>Ｄ</t>
  </si>
  <si>
    <t>Ｅ</t>
  </si>
  <si>
    <t>Ｆ</t>
  </si>
  <si>
    <t>Ｇ</t>
  </si>
  <si>
    <t>Ｈ</t>
  </si>
  <si>
    <t xml:space="preserve">Ｉ </t>
  </si>
  <si>
    <t>Ｊ</t>
  </si>
  <si>
    <t>Ｋ</t>
  </si>
  <si>
    <t>Ｌ</t>
  </si>
  <si>
    <t>Ｍ</t>
  </si>
  <si>
    <t>Ｎ</t>
  </si>
  <si>
    <t>Ｉ</t>
  </si>
  <si>
    <t>Ｏ</t>
  </si>
  <si>
    <t>Ｐ</t>
  </si>
  <si>
    <t>Ｑ</t>
  </si>
  <si>
    <t>Ｒ</t>
  </si>
  <si>
    <t>Ｓ</t>
  </si>
  <si>
    <t>雇用者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</si>
  <si>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</si>
  <si>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</si>
  <si>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</si>
  <si>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</si>
  <si>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</si>
  <si>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</si>
  <si>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</si>
  <si>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</si>
  <si>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</si>
  <si>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</si>
  <si>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</si>
  <si>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</si>
  <si>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</si>
  <si>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</si>
  <si>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</si>
  <si>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</si>
  <si>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</si>
  <si>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</si>
  <si>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</si>
  <si>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</si>
  <si>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</si>
  <si>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　（再掲）第1次産業</t>
  </si>
  <si>
    <t>　（再掲）第2次産業</t>
  </si>
  <si>
    <t>資料：総務省統計局</t>
  </si>
  <si>
    <t>流出人口</t>
  </si>
  <si>
    <t>流入人口</t>
  </si>
  <si>
    <t>常住地による15歳以上就業者数</t>
  </si>
  <si>
    <t>従業地による15歳以上就業者数</t>
  </si>
  <si>
    <t>自宅で従業</t>
  </si>
  <si>
    <t>（自宅で従業）（再掲）雇用者</t>
  </si>
  <si>
    <t>自宅外の自市区町村で従業</t>
  </si>
  <si>
    <t>県内他市区町村で従業</t>
  </si>
  <si>
    <t>他県で従業</t>
  </si>
  <si>
    <t>（従業地）不詳</t>
  </si>
  <si>
    <t>うち県内他市区町村に常住</t>
  </si>
  <si>
    <t>うち他県に常住</t>
  </si>
  <si>
    <t>　　　うち農業</t>
  </si>
  <si>
    <t>他市区町村で従業
注1</t>
  </si>
  <si>
    <t>14表　常住地又は従業地による産業（大分類）別，15歳以上就業者数（雇用者－特掲）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</si>
  <si>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</si>
  <si>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</si>
  <si>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</si>
  <si>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</si>
  <si>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</si>
  <si>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</si>
  <si>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</si>
  <si>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</si>
  <si>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</si>
  <si>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</si>
  <si>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</si>
  <si>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</si>
  <si>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</si>
  <si>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</si>
  <si>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</si>
  <si>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</si>
  <si>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</si>
  <si>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</si>
  <si>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</si>
  <si>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</si>
  <si>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</si>
  <si>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</si>
  <si>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</si>
  <si>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</si>
  <si>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</si>
  <si>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</si>
  <si>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</si>
  <si>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</si>
  <si>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</si>
  <si>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</si>
  <si>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</si>
  <si>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</si>
  <si>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</si>
  <si>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2人口－2国勢調査</t>
  </si>
  <si>
    <t>9表　労働力状態別人口 （１5歳以上） の推移</t>
  </si>
  <si>
    <t>1表　世帯数 ・ 人口等の推移</t>
  </si>
  <si>
    <t>2表　人口集中地区の世帯数 ・ 人口 ・ 面積の推移</t>
  </si>
  <si>
    <t>3表　町丁別世帯数と人口</t>
  </si>
  <si>
    <t>4表　年齢 ( 各歳 ） ，男女別人口</t>
  </si>
  <si>
    <t>6表　種類別世帯数と世帯人員</t>
  </si>
  <si>
    <t>7表　年齢階級別，配偶関係別人口 （15歳以上）</t>
  </si>
  <si>
    <t>8表　世帯の家族類型別，年齢（5歳階級)別一般世帯人員（3世代世帯－特掲）</t>
  </si>
  <si>
    <t>10表　住居の種類 ・ 住宅の所有の関係別一般世帯数，一般世帯人員及び１世帯あたり人員</t>
  </si>
  <si>
    <t>11表　産業大分類別就業者数 （15歳以上） の推移</t>
  </si>
  <si>
    <t>12表　産業大分類、従業上の地位別就業者数（15歳以上）</t>
  </si>
  <si>
    <t>13表　昼間人口の推移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</si>
  <si>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</si>
  <si>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</si>
  <si>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</si>
  <si>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</si>
  <si>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</si>
  <si>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</si>
  <si>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</si>
  <si>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</si>
  <si>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</si>
  <si>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</si>
  <si>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</si>
  <si>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</si>
  <si>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</si>
  <si>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</si>
  <si>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</si>
  <si>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</si>
  <si>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</si>
  <si>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</si>
  <si>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</si>
  <si>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</si>
  <si>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</si>
  <si>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</si>
  <si>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</si>
  <si>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</si>
  <si>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</si>
  <si>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</si>
  <si>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人口密度（1km2当たり）　(a)/(b) </t>
  </si>
  <si>
    <t xml:space="preserve">    総数</t>
  </si>
  <si>
    <t>注１：昭和38年5月1日に当時の「北多摩郡砂川町」と合併したが、同35年以前の数値はこれを含む。</t>
  </si>
  <si>
    <t>注２：世帯数には学生寮、長期入院患者のいる病院、老人ホーム等の世帯（＝施設等の世帯）も含む。</t>
  </si>
  <si>
    <t xml:space="preserve">  注：世帯の家族類型には「不詳」を含む。</t>
  </si>
  <si>
    <t>資料：総務省統計局</t>
  </si>
  <si>
    <t>注１：不詳を含む。</t>
  </si>
  <si>
    <t xml:space="preserve">  注：総数には従業上の地位「不詳」を含む。</t>
  </si>
  <si>
    <t>注１：昼・夜間人口には、年齢不詳を含まない。</t>
  </si>
  <si>
    <t>注２：通学者は、15歳未満を含む。</t>
  </si>
  <si>
    <t>注１：従業地「不詳」を含む。</t>
  </si>
  <si>
    <t>昭和 25</t>
  </si>
  <si>
    <t>平成  2</t>
  </si>
  <si>
    <t>昭和 60</t>
  </si>
  <si>
    <t xml:space="preserve"> 7</t>
  </si>
  <si>
    <t xml:space="preserve"> 平成   2</t>
  </si>
  <si>
    <t>5表　多摩26市の人口，面積及び人口密度</t>
  </si>
  <si>
    <t>　　　</t>
  </si>
  <si>
    <t>　　うち農業</t>
  </si>
  <si>
    <t>平成22年</t>
  </si>
  <si>
    <t>　Ａ 農業，林業</t>
  </si>
  <si>
    <t>サービス業(他に分類されないもの）</t>
  </si>
  <si>
    <t>（再掲）第1次産業</t>
  </si>
  <si>
    <t>（再掲）第2次産業</t>
  </si>
  <si>
    <t>（再掲）第3次産業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</si>
  <si>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</si>
  <si>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</si>
  <si>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</si>
  <si>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</si>
  <si>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</si>
  <si>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</si>
  <si>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</si>
  <si>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</si>
  <si>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</si>
  <si>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</si>
  <si>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</si>
  <si>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</si>
  <si>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</si>
  <si>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</si>
  <si>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</si>
  <si>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</si>
  <si>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</si>
  <si>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</si>
  <si>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</si>
  <si>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（再掲）第1次産業</t>
  </si>
  <si>
    <t>（再掲）第2次産業</t>
  </si>
  <si>
    <t>（再掲）第3次産業</t>
  </si>
  <si>
    <t>－</t>
  </si>
  <si>
    <t>　7</t>
  </si>
  <si>
    <t xml:space="preserve"> 12</t>
  </si>
  <si>
    <t xml:space="preserve"> 17</t>
  </si>
  <si>
    <t xml:space="preserve"> 平成 2</t>
  </si>
  <si>
    <t>　注：「人口集中地区」とは、国勢調査の調査区を基本単位地域とし、人口密度の高い調査区（原則として、</t>
  </si>
  <si>
    <t>　　　4,000人/ｋ㎡以上）が隣接して構成している地域をいう。</t>
  </si>
  <si>
    <t>自宅以外</t>
  </si>
  <si>
    <t>都内外不詳</t>
  </si>
  <si>
    <t>従業地・通学地</t>
  </si>
  <si>
    <t>就業者</t>
  </si>
  <si>
    <t>通学者</t>
  </si>
  <si>
    <t>立川市内</t>
  </si>
  <si>
    <t>立川市外</t>
  </si>
  <si>
    <t>注２：従業地「不詳」で当地に常住している者を含む。</t>
  </si>
  <si>
    <t>世帯数
(A)</t>
  </si>
  <si>
    <t>注３：「1世帯当たり人員(C)」は次式により算出した。(C)=(B)÷(A)</t>
  </si>
  <si>
    <t>人口密度（人/km2）</t>
  </si>
  <si>
    <t>　注：「1世帯当たり人員(C)」は次式により算出した。(C)=(B)÷(A)</t>
  </si>
  <si>
    <r>
      <t>15表　</t>
    </r>
    <r>
      <rPr>
        <sz val="9"/>
        <rFont val="ＭＳ Ｐゴシック"/>
        <family val="3"/>
      </rPr>
      <t>立川市に係る15歳以上就業者数及び15歳以上通学者数についての常住地及び従業地・通学地クロス集計</t>
    </r>
  </si>
  <si>
    <t>　1)：国土交通省国土地理院「平成22年全国都道府県市区町村別面積調」による。</t>
  </si>
  <si>
    <t>人　　　　　　口</t>
  </si>
  <si>
    <t>総　数
(B)</t>
  </si>
  <si>
    <t>人　　　　　　　口</t>
  </si>
  <si>
    <t>１ 世 帯 当 た り 人 員
(C)</t>
  </si>
  <si>
    <t>総  数</t>
  </si>
  <si>
    <t>人　　口　(a)</t>
  </si>
  <si>
    <t>１ 人</t>
  </si>
  <si>
    <t>２ 人</t>
  </si>
  <si>
    <t>３ 人</t>
  </si>
  <si>
    <t>４ 人</t>
  </si>
  <si>
    <t>５ 人</t>
  </si>
  <si>
    <t>６ 人</t>
  </si>
  <si>
    <t>７ 人</t>
  </si>
  <si>
    <t>８ 人</t>
  </si>
  <si>
    <t>９ 人</t>
  </si>
  <si>
    <t>10 人</t>
  </si>
  <si>
    <t>以 上</t>
  </si>
  <si>
    <t>世 帯 人 員</t>
  </si>
  <si>
    <t>１世帯当</t>
  </si>
  <si>
    <t>たり人員</t>
  </si>
  <si>
    <t>未　婚</t>
  </si>
  <si>
    <t>死　別</t>
  </si>
  <si>
    <t>離　別</t>
  </si>
  <si>
    <t>不　詳</t>
  </si>
  <si>
    <t>総　　数
（世帯の家族類型）</t>
  </si>
  <si>
    <t>（再　掲）
3世代世帯</t>
  </si>
  <si>
    <t>総　数</t>
  </si>
  <si>
    <t>家　事</t>
  </si>
  <si>
    <t>通　学</t>
  </si>
  <si>
    <t>不　詳</t>
  </si>
  <si>
    <t>主　に　仕　事</t>
  </si>
  <si>
    <t>完   全
失業者</t>
  </si>
  <si>
    <t>家   事のほか仕   事</t>
  </si>
  <si>
    <t xml:space="preserve">   一　　 　般　　 　世　　 　帯</t>
  </si>
  <si>
    <t xml:space="preserve">     うち住宅に住む一般世帯</t>
  </si>
  <si>
    <t>産 業 大 分 類</t>
  </si>
  <si>
    <t>総　数</t>
  </si>
  <si>
    <t>女 100人  につき男</t>
  </si>
  <si>
    <r>
      <t>面　積　( km</t>
    </r>
    <r>
      <rPr>
        <vertAlign val="superscript"/>
        <sz val="8"/>
        <rFont val="ＭＳ Ｐ明朝"/>
        <family val="1"/>
      </rPr>
      <t xml:space="preserve">2 </t>
    </r>
    <r>
      <rPr>
        <sz val="10"/>
        <rFont val="ＭＳ Ｐ明朝"/>
        <family val="1"/>
      </rPr>
      <t>)</t>
    </r>
  </si>
  <si>
    <t>町 丁 名</t>
  </si>
  <si>
    <t>昼間人口比      率</t>
  </si>
  <si>
    <t>流入超過人       口</t>
  </si>
  <si>
    <t>総  数</t>
  </si>
  <si>
    <t>役　員</t>
  </si>
  <si>
    <t>総　　　　　　数</t>
  </si>
  <si>
    <t>総　　　　　　数</t>
  </si>
  <si>
    <t>総 数</t>
  </si>
  <si>
    <t>総 数
注2</t>
  </si>
  <si>
    <t>都　外</t>
  </si>
  <si>
    <t>都　内</t>
  </si>
  <si>
    <t>自　宅</t>
  </si>
  <si>
    <t>立  川  市  内</t>
  </si>
  <si>
    <t>立     川     市     外</t>
  </si>
  <si>
    <t>都 外</t>
  </si>
  <si>
    <t>都 内</t>
  </si>
  <si>
    <t>常　　住　　地</t>
  </si>
  <si>
    <t>区　　　　　　　　分</t>
  </si>
  <si>
    <t>1世帯当  たり人員
(C)</t>
  </si>
  <si>
    <t>世 帯 数
(A)</t>
  </si>
  <si>
    <t>増 減 数</t>
  </si>
  <si>
    <t>総　 数
(B)</t>
  </si>
  <si>
    <t>総 　数
(B)</t>
  </si>
  <si>
    <t>面積（km2）　(b)  1)</t>
  </si>
  <si>
    <t xml:space="preserve">パート・アルバ イ ト・その他    </t>
  </si>
  <si>
    <t>正規の職員 ・   従業員</t>
  </si>
  <si>
    <t>家庭内職者</t>
  </si>
  <si>
    <t>家族従業者</t>
  </si>
  <si>
    <t>雇人のある業主</t>
  </si>
  <si>
    <t>雇人のない業主</t>
  </si>
  <si>
    <t>労働者派遣事業所の派遣社   員</t>
  </si>
  <si>
    <t>総                 数</t>
  </si>
  <si>
    <t>注２：平成14年及び平成19年に日本産業分類改訂。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</si>
</sst>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0;&quot;△ &quot;#,##0.00"/>
    <numFmt numFmtId="179" formatCode="#,##0.00_ "/>
    <numFmt numFmtId="180" formatCode="#,##0.0;&quot;△ &quot;#,##0.0"/>
    <numFmt numFmtId="181" formatCode="0.00_ "/>
    <numFmt numFmtId="182" formatCode="#,##0_);[Red]\(#,##0\)"/>
    <numFmt numFmtId="183" formatCode="#,##0.00_);[Red]\(#,##0.00\)"/>
    <numFmt numFmtId="184" formatCode="0.00_);[Red]\(0.00\)"/>
    <numFmt numFmtId="185" formatCode="#,##0.0_ "/>
    <numFmt numFmtId="186" formatCode="#,##0.0_);[Red]\(#,##0.0\)"/>
    <numFmt numFmtId="187" formatCode="\ ###,###,##0;&quot;-&quot;###,###,##0"/>
    <numFmt numFmtId="188" formatCode="###,###,##0;&quot;-&quot;##,###,##0"/>
    <numFmt numFmtId="189" formatCode="#,###,##0;&quot; -&quot;###,##0"/>
    <numFmt numFmtId="190" formatCode="0.0_);[Red]\(0.0\)"/>
    <numFmt numFmtId="191" formatCode="[=0]&quot;－&quot;;[&lt;0]&quot;△ &quot;#,##0;General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vertAlign val="superscript"/>
      <sz val="8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590">
    <xf numFmtId="0" fontId="0" fillId="0" borderId="0" xfId="0" applyAlignment="1">
      <alignment/>
    </xf>
    <xf numFmtId="178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0" fillId="0" borderId="0" xfId="0" applyNumberFormat="1" applyBorder="1" applyAlignment="1">
      <alignment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2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18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176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177" fontId="7" fillId="0" borderId="17" xfId="0" applyNumberFormat="1" applyFont="1" applyBorder="1" applyAlignment="1">
      <alignment horizontal="center" vertical="top"/>
    </xf>
    <xf numFmtId="177" fontId="11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20" xfId="0" applyFont="1" applyBorder="1" applyAlignment="1">
      <alignment/>
    </xf>
    <xf numFmtId="0" fontId="0" fillId="0" borderId="13" xfId="0" applyBorder="1" applyAlignment="1">
      <alignment/>
    </xf>
    <xf numFmtId="176" fontId="9" fillId="0" borderId="16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176" fontId="9" fillId="0" borderId="18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86" fontId="9" fillId="0" borderId="0" xfId="0" applyNumberFormat="1" applyFont="1" applyAlignment="1">
      <alignment horizontal="right" vertical="center"/>
    </xf>
    <xf numFmtId="177" fontId="11" fillId="0" borderId="19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12" xfId="0" applyBorder="1" applyAlignment="1">
      <alignment/>
    </xf>
    <xf numFmtId="177" fontId="11" fillId="0" borderId="21" xfId="0" applyNumberFormat="1" applyFont="1" applyBorder="1" applyAlignment="1">
      <alignment horizontal="left" vertical="center"/>
    </xf>
    <xf numFmtId="177" fontId="11" fillId="0" borderId="17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/>
    </xf>
    <xf numFmtId="0" fontId="6" fillId="0" borderId="12" xfId="0" applyFont="1" applyBorder="1" applyAlignment="1">
      <alignment/>
    </xf>
    <xf numFmtId="41" fontId="6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/>
    </xf>
    <xf numFmtId="0" fontId="13" fillId="0" borderId="13" xfId="0" applyFont="1" applyBorder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177" fontId="0" fillId="0" borderId="0" xfId="0" applyNumberForma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vertical="center"/>
    </xf>
    <xf numFmtId="49" fontId="0" fillId="0" borderId="13" xfId="0" applyNumberFormat="1" applyFill="1" applyBorder="1" applyAlignment="1">
      <alignment horizontal="left" vertical="center"/>
    </xf>
    <xf numFmtId="182" fontId="6" fillId="0" borderId="0" xfId="0" applyNumberFormat="1" applyFont="1" applyAlignment="1">
      <alignment horizontal="right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0" xfId="66" applyNumberFormat="1" applyFont="1">
      <alignment vertical="center"/>
      <protection/>
    </xf>
    <xf numFmtId="182" fontId="6" fillId="0" borderId="20" xfId="0" applyNumberFormat="1" applyFont="1" applyBorder="1" applyAlignment="1">
      <alignment horizontal="distributed" vertical="center"/>
    </xf>
    <xf numFmtId="182" fontId="6" fillId="0" borderId="13" xfId="0" applyNumberFormat="1" applyFont="1" applyBorder="1" applyAlignment="1">
      <alignment horizontal="distributed" vertical="center"/>
    </xf>
    <xf numFmtId="182" fontId="6" fillId="0" borderId="24" xfId="0" applyNumberFormat="1" applyFont="1" applyBorder="1" applyAlignment="1">
      <alignment horizontal="distributed" vertical="center"/>
    </xf>
    <xf numFmtId="182" fontId="9" fillId="0" borderId="0" xfId="67" applyNumberFormat="1" applyFont="1">
      <alignment vertical="center"/>
      <protection/>
    </xf>
    <xf numFmtId="182" fontId="9" fillId="0" borderId="23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right" vertical="center"/>
    </xf>
    <xf numFmtId="177" fontId="9" fillId="0" borderId="0" xfId="67" applyNumberFormat="1" applyFont="1">
      <alignment vertical="center"/>
      <protection/>
    </xf>
    <xf numFmtId="0" fontId="0" fillId="0" borderId="0" xfId="0" applyFont="1" applyAlignment="1">
      <alignment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/>
    </xf>
    <xf numFmtId="186" fontId="6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182" fontId="6" fillId="0" borderId="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left" vertical="center"/>
    </xf>
    <xf numFmtId="182" fontId="6" fillId="0" borderId="10" xfId="0" applyNumberFormat="1" applyFont="1" applyBorder="1" applyAlignment="1">
      <alignment horizontal="distributed" vertical="center"/>
    </xf>
    <xf numFmtId="182" fontId="6" fillId="0" borderId="0" xfId="67" applyNumberFormat="1" applyFont="1">
      <alignment vertical="center"/>
      <protection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9" fillId="0" borderId="0" xfId="0" applyNumberFormat="1" applyFont="1" applyAlignment="1">
      <alignment/>
    </xf>
    <xf numFmtId="182" fontId="6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86" fontId="9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7" fontId="7" fillId="0" borderId="0" xfId="0" applyNumberFormat="1" applyFont="1" applyFill="1" applyAlignment="1">
      <alignment horizontal="right" vertical="center"/>
    </xf>
    <xf numFmtId="49" fontId="33" fillId="0" borderId="0" xfId="68" applyNumberFormat="1" applyFont="1" applyFill="1" applyBorder="1" applyAlignment="1">
      <alignment horizontal="center" vertical="center" wrapText="1"/>
      <protection/>
    </xf>
    <xf numFmtId="49" fontId="33" fillId="0" borderId="17" xfId="68" applyNumberFormat="1" applyFont="1" applyFill="1" applyBorder="1" applyAlignment="1">
      <alignment horizontal="center" vertical="center" wrapText="1"/>
      <protection/>
    </xf>
    <xf numFmtId="49" fontId="33" fillId="0" borderId="25" xfId="68" applyNumberFormat="1" applyFont="1" applyFill="1" applyBorder="1" applyAlignment="1">
      <alignment horizontal="center" vertical="center" wrapText="1"/>
      <protection/>
    </xf>
    <xf numFmtId="49" fontId="33" fillId="0" borderId="16" xfId="68" applyNumberFormat="1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vertical="center"/>
    </xf>
    <xf numFmtId="49" fontId="33" fillId="0" borderId="10" xfId="68" applyNumberFormat="1" applyFont="1" applyFill="1" applyBorder="1" applyAlignment="1">
      <alignment horizontal="center" vertical="center"/>
      <protection/>
    </xf>
    <xf numFmtId="49" fontId="33" fillId="0" borderId="0" xfId="68" applyNumberFormat="1" applyFont="1" applyAlignment="1">
      <alignment vertical="center"/>
      <protection/>
    </xf>
    <xf numFmtId="49" fontId="33" fillId="0" borderId="0" xfId="68" applyNumberFormat="1" applyFont="1" applyFill="1" applyBorder="1" applyAlignment="1">
      <alignment vertical="center"/>
      <protection/>
    </xf>
    <xf numFmtId="49" fontId="33" fillId="0" borderId="0" xfId="68" applyNumberFormat="1" applyFont="1" applyFill="1" applyAlignment="1">
      <alignment vertical="center"/>
      <protection/>
    </xf>
    <xf numFmtId="49" fontId="33" fillId="0" borderId="19" xfId="68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8" fontId="33" fillId="0" borderId="0" xfId="68" applyNumberFormat="1" applyFont="1" applyFill="1" applyBorder="1" applyAlignment="1">
      <alignment horizontal="right" vertical="center"/>
      <protection/>
    </xf>
    <xf numFmtId="189" fontId="33" fillId="0" borderId="0" xfId="68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187" fontId="33" fillId="0" borderId="26" xfId="68" applyNumberFormat="1" applyFont="1" applyFill="1" applyBorder="1" applyAlignment="1">
      <alignment horizontal="right" vertical="center" wrapText="1"/>
      <protection/>
    </xf>
    <xf numFmtId="189" fontId="6" fillId="0" borderId="10" xfId="0" applyNumberFormat="1" applyFont="1" applyBorder="1" applyAlignment="1">
      <alignment horizontal="center" vertical="center"/>
    </xf>
    <xf numFmtId="189" fontId="6" fillId="0" borderId="26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20" xfId="0" applyNumberFormat="1" applyFont="1" applyBorder="1" applyAlignment="1">
      <alignment vertical="center"/>
    </xf>
    <xf numFmtId="37" fontId="9" fillId="0" borderId="0" xfId="63" applyNumberFormat="1" applyFont="1">
      <alignment vertical="center"/>
      <protection/>
    </xf>
    <xf numFmtId="37" fontId="9" fillId="0" borderId="27" xfId="63" applyNumberFormat="1" applyFont="1" applyBorder="1">
      <alignment vertical="center"/>
      <protection/>
    </xf>
    <xf numFmtId="37" fontId="9" fillId="0" borderId="28" xfId="63" applyNumberFormat="1" applyFont="1" applyBorder="1">
      <alignment vertical="center"/>
      <protection/>
    </xf>
    <xf numFmtId="37" fontId="9" fillId="0" borderId="12" xfId="63" applyNumberFormat="1" applyFont="1" applyBorder="1">
      <alignment vertical="center"/>
      <protection/>
    </xf>
    <xf numFmtId="37" fontId="7" fillId="0" borderId="29" xfId="63" applyNumberFormat="1" applyFont="1" applyBorder="1" applyAlignment="1">
      <alignment horizontal="right" vertical="center"/>
      <protection/>
    </xf>
    <xf numFmtId="37" fontId="9" fillId="0" borderId="30" xfId="63" applyNumberFormat="1" applyFont="1" applyBorder="1" applyAlignment="1">
      <alignment horizontal="distributed" vertical="center" indent="1"/>
      <protection/>
    </xf>
    <xf numFmtId="37" fontId="9" fillId="0" borderId="0" xfId="63" applyNumberFormat="1" applyFont="1" applyAlignment="1">
      <alignment vertical="center" wrapText="1"/>
      <protection/>
    </xf>
    <xf numFmtId="37" fontId="9" fillId="0" borderId="10" xfId="63" applyNumberFormat="1" applyFont="1" applyBorder="1" applyAlignment="1">
      <alignment vertical="center" wrapText="1"/>
      <protection/>
    </xf>
    <xf numFmtId="37" fontId="9" fillId="0" borderId="10" xfId="63" applyNumberFormat="1" applyFont="1" applyBorder="1" applyAlignment="1">
      <alignment horizontal="distributed" vertical="center" indent="1" shrinkToFit="1"/>
      <protection/>
    </xf>
    <xf numFmtId="37" fontId="9" fillId="0" borderId="10" xfId="63" applyNumberFormat="1" applyFont="1" applyBorder="1" applyAlignment="1">
      <alignment vertical="center" shrinkToFit="1"/>
      <protection/>
    </xf>
    <xf numFmtId="37" fontId="9" fillId="0" borderId="10" xfId="63" applyNumberFormat="1" applyFont="1" applyBorder="1" applyAlignment="1">
      <alignment horizontal="right" vertical="center" shrinkToFit="1"/>
      <protection/>
    </xf>
    <xf numFmtId="37" fontId="11" fillId="0" borderId="10" xfId="63" applyNumberFormat="1" applyFont="1" applyBorder="1" applyAlignment="1">
      <alignment vertical="center" shrinkToFit="1"/>
      <protection/>
    </xf>
    <xf numFmtId="37" fontId="9" fillId="0" borderId="13" xfId="63" applyNumberFormat="1" applyFont="1" applyBorder="1">
      <alignment vertical="center"/>
      <protection/>
    </xf>
    <xf numFmtId="37" fontId="9" fillId="0" borderId="0" xfId="63" applyNumberFormat="1" applyFont="1" applyAlignment="1">
      <alignment horizontal="right" vertical="center"/>
      <protection/>
    </xf>
    <xf numFmtId="0" fontId="0" fillId="0" borderId="0" xfId="0" applyFont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right" vertical="center"/>
    </xf>
    <xf numFmtId="0" fontId="4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0" fontId="6" fillId="0" borderId="0" xfId="64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9" fillId="0" borderId="0" xfId="64" applyFont="1">
      <alignment vertical="center"/>
      <protection/>
    </xf>
    <xf numFmtId="0" fontId="9" fillId="0" borderId="29" xfId="64" applyFont="1" applyBorder="1">
      <alignment vertical="center"/>
      <protection/>
    </xf>
    <xf numFmtId="0" fontId="9" fillId="0" borderId="31" xfId="64" applyFont="1" applyBorder="1">
      <alignment vertical="center"/>
      <protection/>
    </xf>
    <xf numFmtId="0" fontId="9" fillId="0" borderId="14" xfId="64" applyFont="1" applyBorder="1">
      <alignment vertical="center"/>
      <protection/>
    </xf>
    <xf numFmtId="0" fontId="9" fillId="0" borderId="21" xfId="64" applyFont="1" applyBorder="1">
      <alignment vertical="center"/>
      <protection/>
    </xf>
    <xf numFmtId="0" fontId="9" fillId="0" borderId="26" xfId="64" applyFont="1" applyBorder="1">
      <alignment vertical="center"/>
      <protection/>
    </xf>
    <xf numFmtId="0" fontId="9" fillId="0" borderId="32" xfId="64" applyFont="1" applyBorder="1">
      <alignment vertical="center"/>
      <protection/>
    </xf>
    <xf numFmtId="0" fontId="9" fillId="0" borderId="22" xfId="64" applyFont="1" applyBorder="1">
      <alignment vertical="center"/>
      <protection/>
    </xf>
    <xf numFmtId="0" fontId="9" fillId="0" borderId="25" xfId="64" applyFont="1" applyBorder="1">
      <alignment vertical="center"/>
      <protection/>
    </xf>
    <xf numFmtId="0" fontId="9" fillId="0" borderId="19" xfId="64" applyFont="1" applyBorder="1">
      <alignment vertical="center"/>
      <protection/>
    </xf>
    <xf numFmtId="0" fontId="9" fillId="0" borderId="17" xfId="64" applyFont="1" applyBorder="1" applyAlignment="1">
      <alignment horizontal="center" vertical="center" wrapText="1"/>
      <protection/>
    </xf>
    <xf numFmtId="0" fontId="9" fillId="0" borderId="33" xfId="64" applyFont="1" applyBorder="1" applyAlignment="1">
      <alignment horizontal="center" vertical="center" wrapText="1"/>
      <protection/>
    </xf>
    <xf numFmtId="0" fontId="9" fillId="0" borderId="16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vertical="center" shrinkToFit="1"/>
      <protection/>
    </xf>
    <xf numFmtId="0" fontId="9" fillId="0" borderId="20" xfId="64" applyFont="1" applyBorder="1">
      <alignment vertical="center"/>
      <protection/>
    </xf>
    <xf numFmtId="37" fontId="6" fillId="0" borderId="0" xfId="0" applyNumberFormat="1" applyFont="1" applyAlignment="1">
      <alignment horizontal="right" vertical="center"/>
    </xf>
    <xf numFmtId="37" fontId="9" fillId="0" borderId="0" xfId="64" applyNumberFormat="1" applyFont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49" fontId="33" fillId="0" borderId="26" xfId="68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/>
    </xf>
    <xf numFmtId="189" fontId="9" fillId="0" borderId="26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37" fontId="4" fillId="0" borderId="0" xfId="63" applyNumberFormat="1" applyFont="1" applyAlignment="1">
      <alignment vertical="center"/>
      <protection/>
    </xf>
    <xf numFmtId="182" fontId="9" fillId="0" borderId="26" xfId="0" applyNumberFormat="1" applyFont="1" applyBorder="1" applyAlignment="1">
      <alignment vertical="center"/>
    </xf>
    <xf numFmtId="0" fontId="6" fillId="0" borderId="0" xfId="62" applyFont="1">
      <alignment vertical="center"/>
      <protection/>
    </xf>
    <xf numFmtId="0" fontId="9" fillId="0" borderId="0" xfId="62" applyFont="1">
      <alignment vertical="center"/>
      <protection/>
    </xf>
    <xf numFmtId="177" fontId="9" fillId="0" borderId="0" xfId="62" applyNumberFormat="1" applyFont="1">
      <alignment vertical="center"/>
      <protection/>
    </xf>
    <xf numFmtId="0" fontId="9" fillId="0" borderId="0" xfId="62" applyFont="1" applyAlignment="1">
      <alignment vertical="center" wrapText="1"/>
      <protection/>
    </xf>
    <xf numFmtId="177" fontId="9" fillId="0" borderId="20" xfId="62" applyNumberFormat="1" applyFont="1" applyBorder="1">
      <alignment vertical="center"/>
      <protection/>
    </xf>
    <xf numFmtId="177" fontId="9" fillId="0" borderId="0" xfId="62" applyNumberFormat="1" applyFont="1" applyBorder="1" applyAlignment="1">
      <alignment vertical="center" wrapText="1"/>
      <protection/>
    </xf>
    <xf numFmtId="0" fontId="9" fillId="0" borderId="14" xfId="62" applyFont="1" applyBorder="1" applyAlignment="1">
      <alignment vertical="center" wrapText="1"/>
      <protection/>
    </xf>
    <xf numFmtId="0" fontId="9" fillId="0" borderId="10" xfId="62" applyFont="1" applyBorder="1" applyAlignment="1">
      <alignment vertical="center" wrapText="1"/>
      <protection/>
    </xf>
    <xf numFmtId="0" fontId="9" fillId="0" borderId="13" xfId="62" applyFont="1" applyBorder="1">
      <alignment vertical="center"/>
      <protection/>
    </xf>
    <xf numFmtId="0" fontId="4" fillId="0" borderId="0" xfId="62" applyFont="1">
      <alignment vertical="center"/>
      <protection/>
    </xf>
    <xf numFmtId="183" fontId="9" fillId="0" borderId="0" xfId="62" applyNumberFormat="1" applyFont="1">
      <alignment vertical="center"/>
      <protection/>
    </xf>
    <xf numFmtId="183" fontId="4" fillId="0" borderId="0" xfId="62" applyNumberFormat="1" applyFont="1">
      <alignment vertical="center"/>
      <protection/>
    </xf>
    <xf numFmtId="183" fontId="9" fillId="0" borderId="0" xfId="62" applyNumberFormat="1" applyFont="1" applyBorder="1" applyAlignment="1">
      <alignment vertical="center" wrapText="1"/>
      <protection/>
    </xf>
    <xf numFmtId="183" fontId="9" fillId="0" borderId="20" xfId="62" applyNumberFormat="1" applyFont="1" applyBorder="1">
      <alignment vertical="center"/>
      <protection/>
    </xf>
    <xf numFmtId="186" fontId="9" fillId="0" borderId="0" xfId="62" applyNumberFormat="1" applyFont="1">
      <alignment vertical="center"/>
      <protection/>
    </xf>
    <xf numFmtId="186" fontId="4" fillId="0" borderId="0" xfId="62" applyNumberFormat="1" applyFont="1">
      <alignment vertical="center"/>
      <protection/>
    </xf>
    <xf numFmtId="186" fontId="9" fillId="0" borderId="0" xfId="62" applyNumberFormat="1" applyFont="1" applyBorder="1" applyAlignment="1">
      <alignment vertical="center" wrapText="1"/>
      <protection/>
    </xf>
    <xf numFmtId="186" fontId="9" fillId="0" borderId="20" xfId="62" applyNumberFormat="1" applyFont="1" applyBorder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182" fontId="9" fillId="0" borderId="34" xfId="0" applyNumberFormat="1" applyFont="1" applyBorder="1" applyAlignment="1">
      <alignment vertical="center"/>
    </xf>
    <xf numFmtId="182" fontId="9" fillId="0" borderId="2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86" fontId="7" fillId="0" borderId="0" xfId="62" applyNumberFormat="1" applyFont="1" applyAlignment="1">
      <alignment horizontal="right"/>
      <protection/>
    </xf>
    <xf numFmtId="0" fontId="34" fillId="0" borderId="0" xfId="62" applyFont="1">
      <alignment vertical="center"/>
      <protection/>
    </xf>
    <xf numFmtId="177" fontId="9" fillId="0" borderId="15" xfId="62" applyNumberFormat="1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/>
      <protection/>
    </xf>
    <xf numFmtId="177" fontId="8" fillId="0" borderId="0" xfId="62" applyNumberFormat="1" applyFont="1" applyBorder="1" applyAlignment="1">
      <alignment/>
      <protection/>
    </xf>
    <xf numFmtId="183" fontId="8" fillId="0" borderId="0" xfId="62" applyNumberFormat="1" applyFont="1" applyBorder="1" applyAlignment="1">
      <alignment/>
      <protection/>
    </xf>
    <xf numFmtId="186" fontId="8" fillId="0" borderId="0" xfId="62" applyNumberFormat="1" applyFont="1" applyBorder="1" applyAlignment="1">
      <alignment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6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24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34" xfId="0" applyFont="1" applyBorder="1" applyAlignment="1">
      <alignment/>
    </xf>
    <xf numFmtId="177" fontId="9" fillId="0" borderId="26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37" fontId="8" fillId="0" borderId="12" xfId="63" applyNumberFormat="1" applyFont="1" applyBorder="1" applyAlignment="1">
      <alignment/>
      <protection/>
    </xf>
    <xf numFmtId="37" fontId="8" fillId="0" borderId="0" xfId="63" applyNumberFormat="1" applyFont="1" applyAlignment="1">
      <alignment/>
      <protection/>
    </xf>
    <xf numFmtId="37" fontId="7" fillId="0" borderId="0" xfId="63" applyNumberFormat="1" applyFont="1" applyAlignment="1">
      <alignment horizontal="right"/>
      <protection/>
    </xf>
    <xf numFmtId="49" fontId="36" fillId="0" borderId="0" xfId="0" applyNumberFormat="1" applyFont="1" applyFill="1" applyBorder="1" applyAlignment="1">
      <alignment horizontal="right" vertical="center"/>
    </xf>
    <xf numFmtId="49" fontId="37" fillId="0" borderId="10" xfId="0" applyNumberFormat="1" applyFont="1" applyFill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77" fontId="9" fillId="0" borderId="26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49" fontId="3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12" xfId="0" applyFont="1" applyBorder="1" applyAlignment="1">
      <alignment/>
    </xf>
    <xf numFmtId="0" fontId="8" fillId="0" borderId="0" xfId="64" applyFont="1" applyAlignment="1">
      <alignment/>
      <protection/>
    </xf>
    <xf numFmtId="177" fontId="9" fillId="0" borderId="0" xfId="65" applyNumberFormat="1" applyFont="1">
      <alignment vertical="center"/>
      <protection/>
    </xf>
    <xf numFmtId="177" fontId="6" fillId="0" borderId="0" xfId="65" applyNumberFormat="1" applyFont="1">
      <alignment vertical="center"/>
      <protection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0" xfId="65" applyNumberFormat="1" applyFont="1">
      <alignment vertical="center"/>
      <protection/>
    </xf>
    <xf numFmtId="177" fontId="8" fillId="0" borderId="0" xfId="65" applyNumberFormat="1" applyFont="1" applyAlignment="1">
      <alignment/>
      <protection/>
    </xf>
    <xf numFmtId="177" fontId="9" fillId="0" borderId="0" xfId="65" applyNumberFormat="1" applyFont="1" applyBorder="1" applyAlignment="1">
      <alignment vertical="center"/>
      <protection/>
    </xf>
    <xf numFmtId="177" fontId="9" fillId="0" borderId="20" xfId="65" applyNumberFormat="1" applyFont="1" applyBorder="1" applyAlignment="1">
      <alignment vertical="center"/>
      <protection/>
    </xf>
    <xf numFmtId="177" fontId="9" fillId="0" borderId="30" xfId="65" applyNumberFormat="1" applyFont="1" applyBorder="1" applyAlignment="1">
      <alignment horizontal="center" vertical="center"/>
      <protection/>
    </xf>
    <xf numFmtId="177" fontId="9" fillId="0" borderId="36" xfId="65" applyNumberFormat="1" applyFont="1" applyBorder="1" applyAlignment="1">
      <alignment vertical="center"/>
      <protection/>
    </xf>
    <xf numFmtId="177" fontId="9" fillId="0" borderId="37" xfId="65" applyNumberFormat="1" applyFont="1" applyBorder="1" applyAlignment="1">
      <alignment vertical="center"/>
      <protection/>
    </xf>
    <xf numFmtId="177" fontId="9" fillId="0" borderId="16" xfId="65" applyNumberFormat="1" applyFont="1" applyBorder="1" applyAlignment="1">
      <alignment horizontal="center" vertical="center"/>
      <protection/>
    </xf>
    <xf numFmtId="177" fontId="7" fillId="0" borderId="18" xfId="65" applyNumberFormat="1" applyFont="1" applyBorder="1" applyAlignment="1">
      <alignment horizontal="center" vertical="center"/>
      <protection/>
    </xf>
    <xf numFmtId="177" fontId="9" fillId="0" borderId="38" xfId="65" applyNumberFormat="1" applyFont="1" applyBorder="1" applyAlignment="1">
      <alignment horizontal="center" vertical="center"/>
      <protection/>
    </xf>
    <xf numFmtId="177" fontId="9" fillId="0" borderId="12" xfId="65" applyNumberFormat="1" applyFont="1" applyBorder="1">
      <alignment vertical="center"/>
      <protection/>
    </xf>
    <xf numFmtId="0" fontId="12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82" fontId="6" fillId="0" borderId="26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12" xfId="64" applyFont="1" applyBorder="1">
      <alignment vertical="center"/>
      <protection/>
    </xf>
    <xf numFmtId="0" fontId="9" fillId="0" borderId="0" xfId="64" applyFont="1" applyBorder="1">
      <alignment vertical="center"/>
      <protection/>
    </xf>
    <xf numFmtId="0" fontId="9" fillId="0" borderId="37" xfId="64" applyFont="1" applyBorder="1" applyAlignment="1">
      <alignment horizontal="center" vertical="center" wrapText="1"/>
      <protection/>
    </xf>
    <xf numFmtId="0" fontId="9" fillId="0" borderId="26" xfId="64" applyFont="1" applyBorder="1" applyAlignment="1">
      <alignment horizontal="center" vertical="center" wrapText="1"/>
      <protection/>
    </xf>
    <xf numFmtId="37" fontId="6" fillId="0" borderId="26" xfId="0" applyNumberFormat="1" applyFont="1" applyBorder="1" applyAlignment="1">
      <alignment horizontal="right" vertical="center"/>
    </xf>
    <xf numFmtId="37" fontId="9" fillId="0" borderId="26" xfId="64" applyNumberFormat="1" applyFont="1" applyBorder="1" applyAlignment="1">
      <alignment horizontal="right" vertical="center"/>
      <protection/>
    </xf>
    <xf numFmtId="0" fontId="9" fillId="0" borderId="34" xfId="64" applyFont="1" applyBorder="1">
      <alignment vertical="center"/>
      <protection/>
    </xf>
    <xf numFmtId="0" fontId="7" fillId="0" borderId="0" xfId="64" applyFont="1" applyAlignment="1">
      <alignment horizontal="right" vertical="center"/>
      <protection/>
    </xf>
    <xf numFmtId="177" fontId="7" fillId="0" borderId="0" xfId="65" applyNumberFormat="1" applyFont="1" applyAlignment="1">
      <alignment horizontal="right"/>
      <protection/>
    </xf>
    <xf numFmtId="191" fontId="9" fillId="0" borderId="0" xfId="65" applyNumberFormat="1" applyFont="1" applyBorder="1" applyAlignment="1">
      <alignment vertical="center"/>
      <protection/>
    </xf>
    <xf numFmtId="177" fontId="9" fillId="0" borderId="0" xfId="65" applyNumberFormat="1" applyFont="1" applyBorder="1" applyAlignment="1">
      <alignment horizontal="center" vertical="center"/>
      <protection/>
    </xf>
    <xf numFmtId="177" fontId="9" fillId="0" borderId="36" xfId="65" applyNumberFormat="1" applyFont="1" applyBorder="1" applyAlignment="1">
      <alignment horizontal="center" vertical="center"/>
      <protection/>
    </xf>
    <xf numFmtId="191" fontId="9" fillId="0" borderId="36" xfId="65" applyNumberFormat="1" applyFont="1" applyBorder="1" applyAlignment="1">
      <alignment vertical="center"/>
      <protection/>
    </xf>
    <xf numFmtId="191" fontId="9" fillId="0" borderId="37" xfId="65" applyNumberFormat="1" applyFont="1" applyBorder="1" applyAlignment="1">
      <alignment vertical="center"/>
      <protection/>
    </xf>
    <xf numFmtId="191" fontId="9" fillId="0" borderId="20" xfId="65" applyNumberFormat="1" applyFont="1" applyBorder="1" applyAlignment="1">
      <alignment vertical="center"/>
      <protection/>
    </xf>
    <xf numFmtId="177" fontId="9" fillId="0" borderId="10" xfId="65" applyNumberFormat="1" applyFont="1" applyBorder="1" applyAlignment="1">
      <alignment horizontal="right" vertical="center"/>
      <protection/>
    </xf>
    <xf numFmtId="177" fontId="9" fillId="0" borderId="27" xfId="65" applyNumberFormat="1" applyFont="1" applyBorder="1" applyAlignment="1">
      <alignment horizontal="right" vertical="center"/>
      <protection/>
    </xf>
    <xf numFmtId="176" fontId="0" fillId="0" borderId="12" xfId="0" applyNumberFormat="1" applyBorder="1" applyAlignment="1">
      <alignment horizontal="center" vertical="center"/>
    </xf>
    <xf numFmtId="182" fontId="9" fillId="0" borderId="20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top"/>
    </xf>
    <xf numFmtId="0" fontId="9" fillId="0" borderId="39" xfId="64" applyFont="1" applyBorder="1">
      <alignment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Border="1" applyAlignment="1">
      <alignment vertical="center" wrapText="1"/>
      <protection/>
    </xf>
    <xf numFmtId="182" fontId="9" fillId="0" borderId="20" xfId="0" applyNumberFormat="1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right" vertical="center"/>
    </xf>
    <xf numFmtId="182" fontId="9" fillId="0" borderId="20" xfId="66" applyNumberFormat="1" applyFont="1" applyBorder="1">
      <alignment vertical="center"/>
      <protection/>
    </xf>
    <xf numFmtId="182" fontId="9" fillId="0" borderId="24" xfId="0" applyNumberFormat="1" applyFont="1" applyBorder="1" applyAlignment="1">
      <alignment horizontal="center" vertical="center"/>
    </xf>
    <xf numFmtId="182" fontId="9" fillId="0" borderId="35" xfId="0" applyNumberFormat="1" applyFont="1" applyBorder="1" applyAlignment="1">
      <alignment horizontal="right" vertical="center"/>
    </xf>
    <xf numFmtId="182" fontId="9" fillId="0" borderId="35" xfId="0" applyNumberFormat="1" applyFont="1" applyBorder="1" applyAlignment="1">
      <alignment horizontal="center" vertical="center"/>
    </xf>
    <xf numFmtId="0" fontId="9" fillId="0" borderId="10" xfId="62" applyFont="1" applyBorder="1" applyAlignment="1">
      <alignment horizontal="distributed" vertical="center" indent="1"/>
      <protection/>
    </xf>
    <xf numFmtId="0" fontId="6" fillId="0" borderId="10" xfId="62" applyFont="1" applyBorder="1" applyAlignment="1">
      <alignment horizontal="distributed" vertical="center" indent="1"/>
      <protection/>
    </xf>
    <xf numFmtId="183" fontId="9" fillId="0" borderId="15" xfId="62" applyNumberFormat="1" applyFont="1" applyBorder="1" applyAlignment="1">
      <alignment horizontal="center" vertical="center" wrapText="1"/>
      <protection/>
    </xf>
    <xf numFmtId="186" fontId="9" fillId="0" borderId="11" xfId="62" applyNumberFormat="1" applyFont="1" applyBorder="1" applyAlignment="1">
      <alignment horizontal="center" vertical="center" wrapText="1"/>
      <protection/>
    </xf>
    <xf numFmtId="37" fontId="9" fillId="0" borderId="17" xfId="63" applyNumberFormat="1" applyFont="1" applyBorder="1" applyAlignment="1">
      <alignment horizontal="center" vertical="center" wrapText="1"/>
      <protection/>
    </xf>
    <xf numFmtId="37" fontId="9" fillId="0" borderId="33" xfId="63" applyNumberFormat="1" applyFont="1" applyBorder="1" applyAlignment="1">
      <alignment horizontal="center" vertical="center" wrapText="1"/>
      <protection/>
    </xf>
    <xf numFmtId="177" fontId="9" fillId="0" borderId="0" xfId="62" applyNumberFormat="1" applyFont="1" applyBorder="1" applyAlignment="1">
      <alignment horizontal="right" vertical="center" indent="1"/>
      <protection/>
    </xf>
    <xf numFmtId="183" fontId="9" fillId="0" borderId="0" xfId="62" applyNumberFormat="1" applyFont="1" applyBorder="1" applyAlignment="1">
      <alignment horizontal="right" vertical="center" indent="1"/>
      <protection/>
    </xf>
    <xf numFmtId="186" fontId="9" fillId="0" borderId="0" xfId="62" applyNumberFormat="1" applyFont="1" applyBorder="1" applyAlignment="1">
      <alignment horizontal="right" vertical="center" indent="1"/>
      <protection/>
    </xf>
    <xf numFmtId="177" fontId="6" fillId="0" borderId="0" xfId="62" applyNumberFormat="1" applyFont="1" applyBorder="1" applyAlignment="1">
      <alignment horizontal="right" vertical="center" indent="1"/>
      <protection/>
    </xf>
    <xf numFmtId="183" fontId="6" fillId="0" borderId="0" xfId="62" applyNumberFormat="1" applyFont="1" applyBorder="1" applyAlignment="1">
      <alignment horizontal="right" vertical="center" indent="1"/>
      <protection/>
    </xf>
    <xf numFmtId="186" fontId="6" fillId="0" borderId="0" xfId="62" applyNumberFormat="1" applyFont="1" applyBorder="1" applyAlignment="1">
      <alignment horizontal="right" vertical="center" indent="1"/>
      <protection/>
    </xf>
    <xf numFmtId="37" fontId="9" fillId="0" borderId="16" xfId="63" applyNumberFormat="1" applyFont="1" applyBorder="1" applyAlignment="1">
      <alignment vertical="center" wrapText="1"/>
      <protection/>
    </xf>
    <xf numFmtId="37" fontId="9" fillId="0" borderId="17" xfId="63" applyNumberFormat="1" applyFont="1" applyBorder="1" applyAlignment="1">
      <alignment vertical="center" wrapText="1"/>
      <protection/>
    </xf>
    <xf numFmtId="37" fontId="9" fillId="0" borderId="33" xfId="63" applyNumberFormat="1" applyFont="1" applyBorder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37" fontId="9" fillId="0" borderId="26" xfId="0" applyNumberFormat="1" applyFont="1" applyBorder="1" applyAlignment="1">
      <alignment horizontal="right" vertical="center"/>
    </xf>
    <xf numFmtId="37" fontId="9" fillId="0" borderId="0" xfId="0" applyNumberFormat="1" applyFont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182" fontId="7" fillId="0" borderId="40" xfId="0" applyNumberFormat="1" applyFont="1" applyBorder="1" applyAlignment="1">
      <alignment vertical="center"/>
    </xf>
    <xf numFmtId="182" fontId="7" fillId="0" borderId="40" xfId="0" applyNumberFormat="1" applyFont="1" applyBorder="1" applyAlignment="1">
      <alignment horizontal="right" vertical="center"/>
    </xf>
    <xf numFmtId="182" fontId="7" fillId="0" borderId="41" xfId="0" applyNumberFormat="1" applyFont="1" applyBorder="1" applyAlignment="1">
      <alignment horizontal="right" vertical="center"/>
    </xf>
    <xf numFmtId="182" fontId="9" fillId="0" borderId="23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left"/>
    </xf>
    <xf numFmtId="182" fontId="9" fillId="0" borderId="10" xfId="0" applyNumberFormat="1" applyFont="1" applyBorder="1" applyAlignment="1">
      <alignment horizontal="left"/>
    </xf>
    <xf numFmtId="182" fontId="9" fillId="0" borderId="0" xfId="0" applyNumberFormat="1" applyFont="1" applyBorder="1" applyAlignment="1">
      <alignment horizontal="right" vertical="center"/>
    </xf>
    <xf numFmtId="182" fontId="9" fillId="0" borderId="10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2" fontId="9" fillId="0" borderId="23" xfId="0" applyNumberFormat="1" applyFont="1" applyBorder="1" applyAlignment="1">
      <alignment horizontal="distributed" vertical="center"/>
    </xf>
    <xf numFmtId="182" fontId="9" fillId="0" borderId="0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9" fillId="0" borderId="23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176" fontId="9" fillId="0" borderId="15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 wrapText="1"/>
    </xf>
    <xf numFmtId="176" fontId="9" fillId="0" borderId="25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0" borderId="28" xfId="0" applyFont="1" applyBorder="1" applyAlignment="1">
      <alignment horizontal="left"/>
    </xf>
    <xf numFmtId="0" fontId="7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8" fillId="0" borderId="0" xfId="62" applyFont="1" applyAlignment="1">
      <alignment/>
      <protection/>
    </xf>
    <xf numFmtId="177" fontId="7" fillId="0" borderId="25" xfId="0" applyNumberFormat="1" applyFont="1" applyBorder="1" applyAlignment="1">
      <alignment horizontal="center" vertical="center"/>
    </xf>
    <xf numFmtId="177" fontId="9" fillId="0" borderId="25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82" fontId="7" fillId="0" borderId="40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left" vertical="center"/>
    </xf>
    <xf numFmtId="177" fontId="11" fillId="0" borderId="17" xfId="0" applyNumberFormat="1" applyFont="1" applyBorder="1" applyAlignment="1">
      <alignment horizontal="center" vertical="center"/>
    </xf>
    <xf numFmtId="182" fontId="7" fillId="0" borderId="43" xfId="0" applyNumberFormat="1" applyFont="1" applyBorder="1" applyAlignment="1">
      <alignment horizontal="right" vertical="center"/>
    </xf>
    <xf numFmtId="182" fontId="7" fillId="0" borderId="38" xfId="0" applyNumberFormat="1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9" fillId="0" borderId="18" xfId="0" applyNumberFormat="1" applyFont="1" applyBorder="1" applyAlignment="1">
      <alignment horizontal="center" vertical="center"/>
    </xf>
    <xf numFmtId="183" fontId="7" fillId="0" borderId="43" xfId="0" applyNumberFormat="1" applyFont="1" applyBorder="1" applyAlignment="1">
      <alignment horizontal="right" vertical="center"/>
    </xf>
    <xf numFmtId="183" fontId="7" fillId="0" borderId="41" xfId="0" applyNumberFormat="1" applyFont="1" applyBorder="1" applyAlignment="1">
      <alignment horizontal="right" vertical="center"/>
    </xf>
    <xf numFmtId="182" fontId="7" fillId="0" borderId="41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/>
    </xf>
    <xf numFmtId="177" fontId="7" fillId="0" borderId="39" xfId="0" applyNumberFormat="1" applyFont="1" applyBorder="1" applyAlignment="1">
      <alignment horizontal="center"/>
    </xf>
    <xf numFmtId="177" fontId="7" fillId="0" borderId="17" xfId="0" applyNumberFormat="1" applyFont="1" applyBorder="1" applyAlignment="1">
      <alignment horizontal="center" vertical="top"/>
    </xf>
    <xf numFmtId="177" fontId="7" fillId="0" borderId="33" xfId="0" applyNumberFormat="1" applyFont="1" applyBorder="1" applyAlignment="1">
      <alignment horizontal="center" vertical="top"/>
    </xf>
    <xf numFmtId="182" fontId="7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49" fontId="33" fillId="0" borderId="28" xfId="68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3" fillId="0" borderId="19" xfId="68" applyNumberFormat="1" applyFont="1" applyFill="1" applyBorder="1" applyAlignment="1">
      <alignment horizontal="center" vertical="center"/>
      <protection/>
    </xf>
    <xf numFmtId="49" fontId="33" fillId="0" borderId="39" xfId="68" applyNumberFormat="1" applyFont="1" applyFill="1" applyBorder="1" applyAlignment="1">
      <alignment horizontal="distributed" vertical="center" indent="1"/>
      <protection/>
    </xf>
    <xf numFmtId="49" fontId="33" fillId="0" borderId="22" xfId="68" applyNumberFormat="1" applyFont="1" applyFill="1" applyBorder="1" applyAlignment="1">
      <alignment horizontal="distributed" vertical="center" indent="1"/>
      <protection/>
    </xf>
    <xf numFmtId="49" fontId="33" fillId="0" borderId="25" xfId="68" applyNumberFormat="1" applyFont="1" applyFill="1" applyBorder="1" applyAlignment="1">
      <alignment horizontal="distributed" vertical="center" indent="1"/>
      <protection/>
    </xf>
    <xf numFmtId="0" fontId="33" fillId="0" borderId="29" xfId="0" applyFont="1" applyFill="1" applyBorder="1" applyAlignment="1">
      <alignment horizontal="distributed" vertical="center" indent="1"/>
    </xf>
    <xf numFmtId="0" fontId="33" fillId="0" borderId="31" xfId="0" applyFont="1" applyFill="1" applyBorder="1" applyAlignment="1">
      <alignment horizontal="distributed" vertical="center" indent="1"/>
    </xf>
    <xf numFmtId="49" fontId="33" fillId="0" borderId="29" xfId="68" applyNumberFormat="1" applyFont="1" applyFill="1" applyBorder="1" applyAlignment="1">
      <alignment horizontal="distributed" vertical="center" wrapText="1" indent="1"/>
      <protection/>
    </xf>
    <xf numFmtId="0" fontId="0" fillId="0" borderId="31" xfId="0" applyBorder="1" applyAlignment="1">
      <alignment horizontal="distributed" indent="1"/>
    </xf>
    <xf numFmtId="0" fontId="0" fillId="0" borderId="14" xfId="0" applyBorder="1" applyAlignment="1">
      <alignment horizontal="distributed" inden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82" fontId="9" fillId="0" borderId="26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top"/>
    </xf>
    <xf numFmtId="179" fontId="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9" fillId="0" borderId="23" xfId="0" applyFont="1" applyBorder="1" applyAlignment="1">
      <alignment horizontal="left" vertical="center" indent="2" shrinkToFit="1"/>
    </xf>
    <xf numFmtId="0" fontId="9" fillId="0" borderId="0" xfId="0" applyFont="1" applyBorder="1" applyAlignment="1">
      <alignment horizontal="left" vertical="center" indent="2" shrinkToFit="1"/>
    </xf>
    <xf numFmtId="0" fontId="13" fillId="0" borderId="0" xfId="0" applyFont="1" applyAlignment="1">
      <alignment horizontal="left" vertical="center" indent="2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0" fillId="0" borderId="10" xfId="0" applyBorder="1" applyAlignment="1">
      <alignment/>
    </xf>
    <xf numFmtId="0" fontId="9" fillId="0" borderId="29" xfId="64" applyFont="1" applyBorder="1" applyAlignment="1">
      <alignment vertical="center" wrapText="1"/>
      <protection/>
    </xf>
    <xf numFmtId="0" fontId="9" fillId="0" borderId="12" xfId="64" applyFont="1" applyBorder="1" applyAlignment="1">
      <alignment vertical="center" wrapText="1"/>
      <protection/>
    </xf>
    <xf numFmtId="177" fontId="9" fillId="0" borderId="32" xfId="65" applyNumberFormat="1" applyFont="1" applyBorder="1" applyAlignment="1">
      <alignment horizontal="center" vertical="center" textRotation="255" wrapText="1"/>
      <protection/>
    </xf>
    <xf numFmtId="177" fontId="9" fillId="0" borderId="10" xfId="65" applyNumberFormat="1" applyFont="1" applyBorder="1" applyAlignment="1">
      <alignment horizontal="center" vertical="center" textRotation="255" wrapText="1"/>
      <protection/>
    </xf>
    <xf numFmtId="177" fontId="9" fillId="0" borderId="13" xfId="65" applyNumberFormat="1" applyFont="1" applyBorder="1" applyAlignment="1">
      <alignment horizontal="center" vertical="center" textRotation="255" wrapText="1"/>
      <protection/>
    </xf>
    <xf numFmtId="177" fontId="9" fillId="0" borderId="11" xfId="65" applyNumberFormat="1" applyFont="1" applyBorder="1" applyAlignment="1">
      <alignment horizontal="distributed" vertical="center" indent="3"/>
      <protection/>
    </xf>
    <xf numFmtId="177" fontId="9" fillId="0" borderId="31" xfId="65" applyNumberFormat="1" applyFont="1" applyBorder="1" applyAlignment="1">
      <alignment horizontal="distributed" vertical="center" indent="3"/>
      <protection/>
    </xf>
    <xf numFmtId="177" fontId="9" fillId="0" borderId="18" xfId="65" applyNumberFormat="1" applyFont="1" applyBorder="1" applyAlignment="1">
      <alignment horizontal="center" vertical="center"/>
      <protection/>
    </xf>
    <xf numFmtId="177" fontId="9" fillId="0" borderId="22" xfId="65" applyNumberFormat="1" applyFont="1" applyBorder="1" applyAlignment="1">
      <alignment horizontal="center" vertical="center"/>
      <protection/>
    </xf>
    <xf numFmtId="177" fontId="9" fillId="0" borderId="39" xfId="65" applyNumberFormat="1" applyFont="1" applyBorder="1" applyAlignment="1">
      <alignment horizontal="center" vertical="center" wrapText="1"/>
      <protection/>
    </xf>
    <xf numFmtId="177" fontId="9" fillId="0" borderId="32" xfId="65" applyNumberFormat="1" applyFont="1" applyBorder="1" applyAlignment="1">
      <alignment horizontal="center" vertical="center" wrapText="1"/>
      <protection/>
    </xf>
    <xf numFmtId="177" fontId="9" fillId="0" borderId="26" xfId="65" applyNumberFormat="1" applyFont="1" applyBorder="1" applyAlignment="1">
      <alignment horizontal="center" vertical="center" wrapText="1"/>
      <protection/>
    </xf>
    <xf numFmtId="177" fontId="9" fillId="0" borderId="10" xfId="65" applyNumberFormat="1" applyFont="1" applyBorder="1" applyAlignment="1">
      <alignment horizontal="center" vertical="center" wrapText="1"/>
      <protection/>
    </xf>
    <xf numFmtId="177" fontId="9" fillId="0" borderId="33" xfId="65" applyNumberFormat="1" applyFont="1" applyBorder="1" applyAlignment="1">
      <alignment horizontal="center" vertical="center" wrapText="1"/>
      <protection/>
    </xf>
    <xf numFmtId="177" fontId="9" fillId="0" borderId="30" xfId="65" applyNumberFormat="1" applyFont="1" applyBorder="1" applyAlignment="1">
      <alignment horizontal="center" vertical="center" wrapText="1"/>
      <protection/>
    </xf>
    <xf numFmtId="177" fontId="9" fillId="0" borderId="16" xfId="65" applyNumberFormat="1" applyFont="1" applyBorder="1" applyAlignment="1">
      <alignment horizontal="center" vertical="center" wrapText="1"/>
      <protection/>
    </xf>
    <xf numFmtId="177" fontId="9" fillId="0" borderId="38" xfId="65" applyNumberFormat="1" applyFont="1" applyBorder="1" applyAlignment="1">
      <alignment horizontal="center" vertical="center" wrapText="1"/>
      <protection/>
    </xf>
    <xf numFmtId="177" fontId="9" fillId="0" borderId="19" xfId="65" applyNumberFormat="1" applyFont="1" applyBorder="1" applyAlignment="1">
      <alignment horizontal="center" vertical="center" textRotation="255" wrapText="1"/>
      <protection/>
    </xf>
    <xf numFmtId="0" fontId="13" fillId="0" borderId="21" xfId="0" applyFont="1" applyBorder="1" applyAlignment="1">
      <alignment horizontal="center" vertical="center" textRotation="255"/>
    </xf>
    <xf numFmtId="0" fontId="13" fillId="0" borderId="47" xfId="0" applyFont="1" applyBorder="1" applyAlignment="1">
      <alignment horizontal="center" vertical="center" textRotation="255"/>
    </xf>
    <xf numFmtId="177" fontId="9" fillId="0" borderId="39" xfId="65" applyNumberFormat="1" applyFont="1" applyBorder="1" applyAlignment="1">
      <alignment horizontal="center" vertical="center"/>
      <protection/>
    </xf>
    <xf numFmtId="177" fontId="9" fillId="0" borderId="33" xfId="65" applyNumberFormat="1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" xfId="62"/>
    <cellStyle name="標準_00520" xfId="63"/>
    <cellStyle name="標準_007" xfId="64"/>
    <cellStyle name="標準_007_02-02_2012-08-03" xfId="65"/>
    <cellStyle name="標準_2 国調 4 (1)" xfId="66"/>
    <cellStyle name="標準_2 国調 4 (2)" xfId="67"/>
    <cellStyle name="標準_JB16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625" style="0" customWidth="1"/>
    <col min="2" max="10" width="8.125" style="0" customWidth="1"/>
  </cols>
  <sheetData>
    <row r="1" spans="1:10" ht="13.5" customHeight="1">
      <c r="A1" s="288" t="s">
        <v>302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289" t="s">
        <v>304</v>
      </c>
      <c r="B2" s="24"/>
      <c r="C2" s="24"/>
      <c r="D2" s="24"/>
      <c r="E2" s="24"/>
      <c r="F2" s="24"/>
      <c r="G2" s="24"/>
      <c r="H2" s="24"/>
      <c r="I2" s="24"/>
      <c r="J2" s="290" t="s">
        <v>0</v>
      </c>
    </row>
    <row r="3" spans="1:10" ht="15" customHeight="1">
      <c r="A3" s="479" t="s">
        <v>1</v>
      </c>
      <c r="B3" s="481" t="s">
        <v>403</v>
      </c>
      <c r="C3" s="482" t="s">
        <v>409</v>
      </c>
      <c r="D3" s="482"/>
      <c r="E3" s="482"/>
      <c r="F3" s="483" t="s">
        <v>446</v>
      </c>
      <c r="G3" s="485" t="s">
        <v>405</v>
      </c>
      <c r="H3" s="483" t="s">
        <v>466</v>
      </c>
      <c r="I3" s="477" t="s">
        <v>4</v>
      </c>
      <c r="J3" s="478"/>
    </row>
    <row r="4" spans="1:10" ht="25.5" customHeight="1">
      <c r="A4" s="480"/>
      <c r="B4" s="480"/>
      <c r="C4" s="373" t="s">
        <v>410</v>
      </c>
      <c r="D4" s="63" t="s">
        <v>6</v>
      </c>
      <c r="E4" s="63" t="s">
        <v>7</v>
      </c>
      <c r="F4" s="484"/>
      <c r="G4" s="486"/>
      <c r="H4" s="484"/>
      <c r="I4" s="63" t="s">
        <v>8</v>
      </c>
      <c r="J4" s="71" t="s">
        <v>9</v>
      </c>
    </row>
    <row r="5" spans="1:10" ht="5.25" customHeight="1">
      <c r="A5" s="51"/>
      <c r="B5" s="64"/>
      <c r="C5" s="64"/>
      <c r="D5" s="64"/>
      <c r="E5" s="64"/>
      <c r="F5" s="65"/>
      <c r="G5" s="65"/>
      <c r="H5" s="65"/>
      <c r="I5" s="64"/>
      <c r="J5" s="64"/>
    </row>
    <row r="6" spans="1:10" ht="18" customHeight="1">
      <c r="A6" s="291" t="s">
        <v>352</v>
      </c>
      <c r="B6" s="72">
        <v>13792</v>
      </c>
      <c r="C6" s="72">
        <f>SUM(D6:E6)</f>
        <v>63218</v>
      </c>
      <c r="D6" s="72">
        <v>31345</v>
      </c>
      <c r="E6" s="72">
        <v>31873</v>
      </c>
      <c r="F6" s="73">
        <f>D6/E6*100</f>
        <v>98.3434254698334</v>
      </c>
      <c r="G6" s="123" t="s">
        <v>143</v>
      </c>
      <c r="H6" s="74">
        <f>C6/B6</f>
        <v>4.583671693735499</v>
      </c>
      <c r="I6" s="43">
        <v>4295</v>
      </c>
      <c r="J6" s="75">
        <v>7.29</v>
      </c>
    </row>
    <row r="7" spans="1:10" ht="18" customHeight="1">
      <c r="A7" s="291">
        <v>30</v>
      </c>
      <c r="B7" s="72">
        <v>16671</v>
      </c>
      <c r="C7" s="72">
        <f aca="true" t="shared" si="0" ref="C7:C18">SUM(D7:E7)</f>
        <v>76313</v>
      </c>
      <c r="D7" s="72">
        <v>38353</v>
      </c>
      <c r="E7" s="72">
        <v>37960</v>
      </c>
      <c r="F7" s="73">
        <f aca="true" t="shared" si="1" ref="F7:F19">D7/E7*100</f>
        <v>101.03530031612222</v>
      </c>
      <c r="G7" s="72">
        <v>3337</v>
      </c>
      <c r="H7" s="74">
        <f aca="true" t="shared" si="2" ref="H7:H19">C7/B7</f>
        <v>4.577589826645072</v>
      </c>
      <c r="I7" s="43">
        <f>C7-C6</f>
        <v>13095</v>
      </c>
      <c r="J7" s="75">
        <f>C7/C6*100-100</f>
        <v>20.714037141320517</v>
      </c>
    </row>
    <row r="8" spans="1:10" ht="18" customHeight="1">
      <c r="A8" s="291">
        <v>35</v>
      </c>
      <c r="B8" s="72">
        <v>20186</v>
      </c>
      <c r="C8" s="72">
        <f t="shared" si="0"/>
        <v>81951</v>
      </c>
      <c r="D8" s="72">
        <v>40598</v>
      </c>
      <c r="E8" s="72">
        <v>41353</v>
      </c>
      <c r="F8" s="73">
        <f t="shared" si="1"/>
        <v>98.17425579764468</v>
      </c>
      <c r="G8" s="72">
        <v>3517</v>
      </c>
      <c r="H8" s="74">
        <f t="shared" si="2"/>
        <v>4.0597939165758445</v>
      </c>
      <c r="I8" s="43">
        <f aca="true" t="shared" si="3" ref="I8:I19">C8-C7</f>
        <v>5638</v>
      </c>
      <c r="J8" s="75">
        <f aca="true" t="shared" si="4" ref="J8:J19">C8/C7*100-100</f>
        <v>7.3879941818563</v>
      </c>
    </row>
    <row r="9" spans="1:10" ht="18" customHeight="1">
      <c r="A9" s="291">
        <v>40</v>
      </c>
      <c r="B9" s="72">
        <v>27671</v>
      </c>
      <c r="C9" s="72">
        <f t="shared" si="0"/>
        <v>100719</v>
      </c>
      <c r="D9" s="72">
        <v>50590</v>
      </c>
      <c r="E9" s="72">
        <v>50129</v>
      </c>
      <c r="F9" s="73">
        <f t="shared" si="1"/>
        <v>100.91962736140756</v>
      </c>
      <c r="G9" s="72">
        <v>4128</v>
      </c>
      <c r="H9" s="74">
        <f t="shared" si="2"/>
        <v>3.6398756821220775</v>
      </c>
      <c r="I9" s="43">
        <f t="shared" si="3"/>
        <v>18768</v>
      </c>
      <c r="J9" s="75">
        <f t="shared" si="4"/>
        <v>22.901489914705138</v>
      </c>
    </row>
    <row r="10" spans="1:10" ht="3.75" customHeight="1">
      <c r="A10" s="291"/>
      <c r="B10" s="72"/>
      <c r="C10" s="72"/>
      <c r="D10" s="72"/>
      <c r="E10" s="72"/>
      <c r="F10" s="73"/>
      <c r="G10" s="76"/>
      <c r="H10" s="74"/>
      <c r="I10" s="43"/>
      <c r="J10" s="75"/>
    </row>
    <row r="11" spans="1:10" ht="18" customHeight="1">
      <c r="A11" s="291">
        <v>45</v>
      </c>
      <c r="B11" s="72">
        <v>34037</v>
      </c>
      <c r="C11" s="72">
        <f t="shared" si="0"/>
        <v>117057</v>
      </c>
      <c r="D11" s="72">
        <v>58582</v>
      </c>
      <c r="E11" s="72">
        <v>58475</v>
      </c>
      <c r="F11" s="73">
        <f t="shared" si="1"/>
        <v>100.18298418127405</v>
      </c>
      <c r="G11" s="72">
        <v>4817</v>
      </c>
      <c r="H11" s="74">
        <f t="shared" si="2"/>
        <v>3.439110379880718</v>
      </c>
      <c r="I11" s="43">
        <f>C11-C9</f>
        <v>16338</v>
      </c>
      <c r="J11" s="75">
        <f>C11/C9*100-100</f>
        <v>16.221368361480955</v>
      </c>
    </row>
    <row r="12" spans="1:10" ht="18" customHeight="1">
      <c r="A12" s="291">
        <v>50</v>
      </c>
      <c r="B12" s="72">
        <v>42901</v>
      </c>
      <c r="C12" s="72">
        <f t="shared" si="0"/>
        <v>138129</v>
      </c>
      <c r="D12" s="72">
        <v>69303</v>
      </c>
      <c r="E12" s="72">
        <v>68826</v>
      </c>
      <c r="F12" s="73">
        <f t="shared" si="1"/>
        <v>100.69305204428558</v>
      </c>
      <c r="G12" s="72">
        <v>5708</v>
      </c>
      <c r="H12" s="74">
        <f t="shared" si="2"/>
        <v>3.2197151581548216</v>
      </c>
      <c r="I12" s="43">
        <f t="shared" si="3"/>
        <v>21072</v>
      </c>
      <c r="J12" s="75">
        <f t="shared" si="4"/>
        <v>18.001486455316652</v>
      </c>
    </row>
    <row r="13" spans="1:10" ht="18" customHeight="1">
      <c r="A13" s="291">
        <v>55</v>
      </c>
      <c r="B13" s="72">
        <v>46991</v>
      </c>
      <c r="C13" s="72">
        <f t="shared" si="0"/>
        <v>142675</v>
      </c>
      <c r="D13" s="72">
        <v>71437</v>
      </c>
      <c r="E13" s="72">
        <v>71238</v>
      </c>
      <c r="F13" s="73">
        <f t="shared" si="1"/>
        <v>100.27934529324236</v>
      </c>
      <c r="G13" s="72">
        <v>5895</v>
      </c>
      <c r="H13" s="74">
        <f t="shared" si="2"/>
        <v>3.036219701644996</v>
      </c>
      <c r="I13" s="43">
        <f t="shared" si="3"/>
        <v>4546</v>
      </c>
      <c r="J13" s="75">
        <f t="shared" si="4"/>
        <v>3.291126410818876</v>
      </c>
    </row>
    <row r="14" spans="1:10" ht="18" customHeight="1">
      <c r="A14" s="291">
        <v>60</v>
      </c>
      <c r="B14" s="72">
        <v>49788</v>
      </c>
      <c r="C14" s="72">
        <f t="shared" si="0"/>
        <v>146523</v>
      </c>
      <c r="D14" s="72">
        <v>73070</v>
      </c>
      <c r="E14" s="72">
        <v>73453</v>
      </c>
      <c r="F14" s="73">
        <f t="shared" si="1"/>
        <v>99.47857813840143</v>
      </c>
      <c r="G14" s="72">
        <v>6052</v>
      </c>
      <c r="H14" s="74">
        <f t="shared" si="2"/>
        <v>2.9429380573632202</v>
      </c>
      <c r="I14" s="43">
        <f t="shared" si="3"/>
        <v>3848</v>
      </c>
      <c r="J14" s="75">
        <f t="shared" si="4"/>
        <v>2.69703872437357</v>
      </c>
    </row>
    <row r="15" spans="1:10" ht="3.75" customHeight="1">
      <c r="A15" s="291"/>
      <c r="B15" s="72"/>
      <c r="C15" s="72"/>
      <c r="D15" s="72"/>
      <c r="E15" s="72"/>
      <c r="F15" s="73"/>
      <c r="G15" s="76"/>
      <c r="H15" s="74"/>
      <c r="I15" s="43"/>
      <c r="J15" s="75"/>
    </row>
    <row r="16" spans="1:10" ht="18" customHeight="1">
      <c r="A16" s="291" t="s">
        <v>353</v>
      </c>
      <c r="B16" s="72">
        <v>56712</v>
      </c>
      <c r="C16" s="72">
        <f t="shared" si="0"/>
        <v>152824</v>
      </c>
      <c r="D16" s="72">
        <v>76642</v>
      </c>
      <c r="E16" s="72">
        <v>76182</v>
      </c>
      <c r="F16" s="73">
        <f t="shared" si="1"/>
        <v>100.60381717466068</v>
      </c>
      <c r="G16" s="72">
        <v>6268</v>
      </c>
      <c r="H16" s="74">
        <f t="shared" si="2"/>
        <v>2.6947383269854703</v>
      </c>
      <c r="I16" s="43">
        <f>C16-C14</f>
        <v>6301</v>
      </c>
      <c r="J16" s="75">
        <f>C16/C14*100-100</f>
        <v>4.300348750708082</v>
      </c>
    </row>
    <row r="17" spans="1:10" ht="18" customHeight="1">
      <c r="A17" s="292" t="s">
        <v>142</v>
      </c>
      <c r="B17" s="72">
        <v>62144</v>
      </c>
      <c r="C17" s="72">
        <f t="shared" si="0"/>
        <v>157884</v>
      </c>
      <c r="D17" s="72">
        <v>79020</v>
      </c>
      <c r="E17" s="72">
        <v>78864</v>
      </c>
      <c r="F17" s="73">
        <f t="shared" si="1"/>
        <v>100.19780888618382</v>
      </c>
      <c r="G17" s="72">
        <v>6476</v>
      </c>
      <c r="H17" s="74">
        <f t="shared" si="2"/>
        <v>2.540615345005149</v>
      </c>
      <c r="I17" s="43">
        <f t="shared" si="3"/>
        <v>5060</v>
      </c>
      <c r="J17" s="75">
        <f t="shared" si="4"/>
        <v>3.310998272522639</v>
      </c>
    </row>
    <row r="18" spans="1:10" ht="18" customHeight="1">
      <c r="A18" s="292">
        <v>12</v>
      </c>
      <c r="B18" s="77">
        <v>69074</v>
      </c>
      <c r="C18" s="77">
        <f t="shared" si="0"/>
        <v>164709</v>
      </c>
      <c r="D18" s="77">
        <v>82542</v>
      </c>
      <c r="E18" s="77">
        <v>82167</v>
      </c>
      <c r="F18" s="78">
        <f t="shared" si="1"/>
        <v>100.45638760086166</v>
      </c>
      <c r="G18" s="77">
        <v>6756</v>
      </c>
      <c r="H18" s="79">
        <f t="shared" si="2"/>
        <v>2.384529634884327</v>
      </c>
      <c r="I18" s="47">
        <f t="shared" si="3"/>
        <v>6825</v>
      </c>
      <c r="J18" s="80">
        <f t="shared" si="4"/>
        <v>4.322793949988608</v>
      </c>
    </row>
    <row r="19" spans="1:10" s="89" customFormat="1" ht="18" customHeight="1">
      <c r="A19" s="292" t="s">
        <v>138</v>
      </c>
      <c r="B19" s="77">
        <v>74768</v>
      </c>
      <c r="C19" s="77">
        <v>172566</v>
      </c>
      <c r="D19" s="77">
        <v>85889</v>
      </c>
      <c r="E19" s="77">
        <v>86677</v>
      </c>
      <c r="F19" s="78">
        <f t="shared" si="1"/>
        <v>99.0908776261292</v>
      </c>
      <c r="G19" s="77">
        <v>7078</v>
      </c>
      <c r="H19" s="79">
        <f t="shared" si="2"/>
        <v>2.3080194735715813</v>
      </c>
      <c r="I19" s="47">
        <f t="shared" si="3"/>
        <v>7857</v>
      </c>
      <c r="J19" s="80">
        <f t="shared" si="4"/>
        <v>4.770231134910659</v>
      </c>
    </row>
    <row r="20" spans="1:10" s="148" customFormat="1" ht="18" customHeight="1">
      <c r="A20" s="293" t="s">
        <v>149</v>
      </c>
      <c r="B20" s="149">
        <v>80916</v>
      </c>
      <c r="C20" s="149">
        <f>SUM(D20:E20)</f>
        <v>179668</v>
      </c>
      <c r="D20" s="149">
        <v>89470</v>
      </c>
      <c r="E20" s="149">
        <v>90198</v>
      </c>
      <c r="F20" s="2">
        <f>D20/E20*100</f>
        <v>99.19288676023858</v>
      </c>
      <c r="G20" s="149">
        <v>7370</v>
      </c>
      <c r="H20" s="3">
        <f>C20/B20</f>
        <v>2.2204261209155174</v>
      </c>
      <c r="I20" s="4">
        <f>C20-C19</f>
        <v>7102</v>
      </c>
      <c r="J20" s="5">
        <f>ROUND(((C20/C19)*100)-100,2)</f>
        <v>4.12</v>
      </c>
    </row>
    <row r="21" spans="1:10" ht="5.25" customHeight="1">
      <c r="A21" s="58"/>
      <c r="B21" s="18"/>
      <c r="C21" s="18"/>
      <c r="D21" s="18"/>
      <c r="E21" s="18"/>
      <c r="F21" s="2"/>
      <c r="G21" s="18"/>
      <c r="H21" s="3"/>
      <c r="I21" s="4"/>
      <c r="J21" s="5"/>
    </row>
    <row r="22" spans="1:10" s="40" customFormat="1" ht="13.5" customHeight="1">
      <c r="A22" s="352" t="s">
        <v>139</v>
      </c>
      <c r="B22" s="352"/>
      <c r="C22" s="352"/>
      <c r="D22" s="353"/>
      <c r="E22" s="353"/>
      <c r="F22" s="353"/>
      <c r="G22" s="353"/>
      <c r="H22" s="353"/>
      <c r="I22" s="353"/>
      <c r="J22" s="353"/>
    </row>
    <row r="23" spans="1:10" s="40" customFormat="1" ht="13.5" customHeight="1">
      <c r="A23" s="294" t="s">
        <v>343</v>
      </c>
      <c r="B23" s="294"/>
      <c r="C23" s="294"/>
      <c r="D23" s="294"/>
      <c r="E23" s="294"/>
      <c r="F23" s="294"/>
      <c r="G23" s="294"/>
      <c r="H23" s="294"/>
      <c r="I23" s="294"/>
      <c r="J23" s="294"/>
    </row>
    <row r="24" spans="1:10" s="40" customFormat="1" ht="13.5" customHeight="1">
      <c r="A24" s="294" t="s">
        <v>344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s="40" customFormat="1" ht="13.5" customHeight="1">
      <c r="A25" s="294" t="s">
        <v>404</v>
      </c>
      <c r="B25" s="371"/>
      <c r="C25" s="371"/>
      <c r="D25" s="371"/>
      <c r="E25" s="371"/>
      <c r="F25" s="371"/>
      <c r="G25" s="371"/>
      <c r="H25" s="371"/>
      <c r="I25" s="371"/>
      <c r="J25" s="371"/>
    </row>
    <row r="26" spans="1:10" s="40" customFormat="1" ht="13.5" customHeight="1">
      <c r="A26" s="475"/>
      <c r="B26" s="476"/>
      <c r="C26" s="476"/>
      <c r="D26" s="476"/>
      <c r="E26" s="476"/>
      <c r="F26" s="476"/>
      <c r="G26" s="476"/>
      <c r="H26" s="476"/>
      <c r="I26" s="476"/>
      <c r="J26" s="476"/>
    </row>
    <row r="27" spans="1:9" s="40" customFormat="1" ht="13.5" customHeight="1">
      <c r="A27" s="296"/>
      <c r="B27" s="295"/>
      <c r="C27" s="295"/>
      <c r="D27" s="295"/>
      <c r="E27" s="295"/>
      <c r="F27" s="295"/>
      <c r="G27" s="295"/>
      <c r="H27" s="295"/>
      <c r="I27" s="295"/>
    </row>
  </sheetData>
  <sheetProtection/>
  <mergeCells count="8">
    <mergeCell ref="A26:J26"/>
    <mergeCell ref="I3:J3"/>
    <mergeCell ref="A3:A4"/>
    <mergeCell ref="B3:B4"/>
    <mergeCell ref="C3:E3"/>
    <mergeCell ref="H3:H4"/>
    <mergeCell ref="F3:F4"/>
    <mergeCell ref="G3:G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&amp;R&amp;8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"/>
  <sheetViews>
    <sheetView zoomScaleSheetLayoutView="100" workbookViewId="0" topLeftCell="A1">
      <selection activeCell="P1" sqref="P1"/>
    </sheetView>
  </sheetViews>
  <sheetFormatPr defaultColWidth="9.00390625" defaultRowHeight="13.5"/>
  <cols>
    <col min="1" max="1" width="3.25390625" style="0" customWidth="1"/>
    <col min="2" max="2" width="2.875" style="0" customWidth="1"/>
    <col min="3" max="3" width="2.125" style="0" customWidth="1"/>
    <col min="4" max="4" width="3.375" style="0" customWidth="1"/>
    <col min="5" max="5" width="6.75390625" style="0" customWidth="1"/>
    <col min="6" max="6" width="3.75390625" style="0" customWidth="1"/>
    <col min="7" max="7" width="1.625" style="0" customWidth="1"/>
    <col min="8" max="16" width="3.625" style="0" customWidth="1"/>
    <col min="17" max="17" width="2.25390625" style="0" customWidth="1"/>
    <col min="18" max="22" width="2.125" style="0" customWidth="1"/>
    <col min="23" max="26" width="2.25390625" style="0" customWidth="1"/>
    <col min="27" max="32" width="3.375" style="0" customWidth="1"/>
    <col min="33" max="33" width="6.75390625" style="0" customWidth="1"/>
  </cols>
  <sheetData>
    <row r="1" s="40" customFormat="1" ht="13.5" customHeight="1">
      <c r="A1" s="36" t="s">
        <v>302</v>
      </c>
    </row>
    <row r="2" spans="1:27" ht="24" customHeight="1">
      <c r="A2" s="536" t="s">
        <v>311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</row>
    <row r="3" spans="1:1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170"/>
      <c r="O3" s="170"/>
      <c r="P3" s="99" t="s">
        <v>161</v>
      </c>
    </row>
    <row r="4" spans="1:16" ht="13.5">
      <c r="A4" s="479" t="s">
        <v>465</v>
      </c>
      <c r="B4" s="482"/>
      <c r="C4" s="482"/>
      <c r="D4" s="482"/>
      <c r="E4" s="482"/>
      <c r="F4" s="482"/>
      <c r="G4" s="482"/>
      <c r="H4" s="479" t="s">
        <v>18</v>
      </c>
      <c r="I4" s="482"/>
      <c r="J4" s="482"/>
      <c r="K4" s="482" t="s">
        <v>67</v>
      </c>
      <c r="L4" s="482"/>
      <c r="M4" s="482"/>
      <c r="N4" s="542" t="s">
        <v>93</v>
      </c>
      <c r="O4" s="542"/>
      <c r="P4" s="543"/>
    </row>
    <row r="5" spans="1:16" ht="13.5">
      <c r="A5" s="480"/>
      <c r="B5" s="466"/>
      <c r="C5" s="466"/>
      <c r="D5" s="466"/>
      <c r="E5" s="466"/>
      <c r="F5" s="466"/>
      <c r="G5" s="466"/>
      <c r="H5" s="480"/>
      <c r="I5" s="466"/>
      <c r="J5" s="466"/>
      <c r="K5" s="466"/>
      <c r="L5" s="466"/>
      <c r="M5" s="466"/>
      <c r="N5" s="470" t="s">
        <v>94</v>
      </c>
      <c r="O5" s="470"/>
      <c r="P5" s="545"/>
    </row>
    <row r="6" spans="1:16" ht="4.5" customHeight="1">
      <c r="A6" s="102"/>
      <c r="B6" s="103"/>
      <c r="C6" s="103"/>
      <c r="D6" s="103"/>
      <c r="E6" s="103"/>
      <c r="F6" s="103"/>
      <c r="G6" s="104"/>
      <c r="H6" s="103"/>
      <c r="I6" s="103"/>
      <c r="J6" s="103"/>
      <c r="K6" s="103"/>
      <c r="L6" s="103"/>
      <c r="M6" s="105"/>
      <c r="N6" s="544"/>
      <c r="O6" s="544"/>
      <c r="P6" s="544"/>
    </row>
    <row r="7" spans="1:16" ht="19.5" customHeight="1">
      <c r="A7" s="541" t="s">
        <v>442</v>
      </c>
      <c r="B7" s="541"/>
      <c r="C7" s="541"/>
      <c r="D7" s="541"/>
      <c r="E7" s="541"/>
      <c r="F7" s="541"/>
      <c r="G7" s="100"/>
      <c r="H7" s="539">
        <v>80805</v>
      </c>
      <c r="I7" s="539"/>
      <c r="J7" s="539"/>
      <c r="K7" s="540">
        <v>176386</v>
      </c>
      <c r="L7" s="540"/>
      <c r="M7" s="540"/>
      <c r="N7" s="546">
        <v>2.1828599715</v>
      </c>
      <c r="O7" s="546"/>
      <c r="P7" s="546"/>
    </row>
    <row r="8" spans="1:16" ht="4.5" customHeight="1">
      <c r="A8" s="110"/>
      <c r="B8" s="110"/>
      <c r="C8" s="110"/>
      <c r="D8" s="110"/>
      <c r="E8" s="110"/>
      <c r="F8" s="110"/>
      <c r="G8" s="111"/>
      <c r="H8" s="107"/>
      <c r="I8" s="107"/>
      <c r="J8" s="107"/>
      <c r="K8" s="108"/>
      <c r="L8" s="108"/>
      <c r="M8" s="108"/>
      <c r="N8" s="546"/>
      <c r="O8" s="546"/>
      <c r="P8" s="546"/>
    </row>
    <row r="9" spans="1:16" ht="19.5" customHeight="1">
      <c r="A9" s="106" t="s">
        <v>443</v>
      </c>
      <c r="B9" s="106"/>
      <c r="C9" s="106"/>
      <c r="D9" s="106"/>
      <c r="E9" s="106"/>
      <c r="F9" s="106"/>
      <c r="G9" s="100"/>
      <c r="H9" s="539">
        <f>H10+H16</f>
        <v>79736</v>
      </c>
      <c r="I9" s="539"/>
      <c r="J9" s="539"/>
      <c r="K9" s="540">
        <f>K10+K16</f>
        <v>175119</v>
      </c>
      <c r="L9" s="540"/>
      <c r="M9" s="540"/>
      <c r="N9" s="546">
        <v>2.1962350757</v>
      </c>
      <c r="O9" s="546"/>
      <c r="P9" s="546"/>
    </row>
    <row r="10" spans="1:16" ht="19.5" customHeight="1">
      <c r="A10" s="112"/>
      <c r="B10" s="106" t="s">
        <v>95</v>
      </c>
      <c r="C10" s="106"/>
      <c r="D10" s="106"/>
      <c r="E10" s="106"/>
      <c r="F10" s="106"/>
      <c r="G10" s="100"/>
      <c r="H10" s="539">
        <f>SUM(H11:J14)</f>
        <v>79056</v>
      </c>
      <c r="I10" s="539"/>
      <c r="J10" s="539"/>
      <c r="K10" s="540">
        <f>SUM(K11:L14)</f>
        <v>173768</v>
      </c>
      <c r="L10" s="540"/>
      <c r="M10" s="540"/>
      <c r="N10" s="546">
        <v>2.1980368346</v>
      </c>
      <c r="O10" s="546"/>
      <c r="P10" s="546"/>
    </row>
    <row r="11" spans="1:16" ht="19.5" customHeight="1">
      <c r="A11" s="112"/>
      <c r="B11" s="48"/>
      <c r="C11" s="106" t="s">
        <v>96</v>
      </c>
      <c r="D11" s="106"/>
      <c r="E11" s="106"/>
      <c r="F11" s="106"/>
      <c r="G11" s="100"/>
      <c r="H11" s="538">
        <v>37442</v>
      </c>
      <c r="I11" s="539"/>
      <c r="J11" s="539"/>
      <c r="K11" s="540">
        <v>99985</v>
      </c>
      <c r="L11" s="540"/>
      <c r="M11" s="540"/>
      <c r="N11" s="546">
        <v>2.6703968805</v>
      </c>
      <c r="O11" s="546"/>
      <c r="P11" s="546"/>
    </row>
    <row r="12" spans="1:16" ht="19.5" customHeight="1">
      <c r="A12" s="112"/>
      <c r="B12" s="48"/>
      <c r="C12" s="113" t="s">
        <v>119</v>
      </c>
      <c r="D12" s="113"/>
      <c r="E12" s="113"/>
      <c r="F12" s="113"/>
      <c r="G12" s="114"/>
      <c r="H12" s="538">
        <v>11748</v>
      </c>
      <c r="I12" s="539"/>
      <c r="J12" s="539"/>
      <c r="K12" s="540">
        <v>24920</v>
      </c>
      <c r="L12" s="540"/>
      <c r="M12" s="540"/>
      <c r="N12" s="546">
        <v>2.1212121212</v>
      </c>
      <c r="O12" s="546"/>
      <c r="P12" s="546"/>
    </row>
    <row r="13" spans="1:16" ht="19.5" customHeight="1">
      <c r="A13" s="112"/>
      <c r="B13" s="48"/>
      <c r="C13" s="106" t="s">
        <v>97</v>
      </c>
      <c r="D13" s="106"/>
      <c r="E13" s="106"/>
      <c r="F13" s="106"/>
      <c r="G13" s="100"/>
      <c r="H13" s="538">
        <v>27018</v>
      </c>
      <c r="I13" s="539"/>
      <c r="J13" s="539"/>
      <c r="K13" s="540">
        <v>42807</v>
      </c>
      <c r="L13" s="540"/>
      <c r="M13" s="540"/>
      <c r="N13" s="546">
        <v>1.5843881857</v>
      </c>
      <c r="O13" s="546"/>
      <c r="P13" s="546"/>
    </row>
    <row r="14" spans="1:16" ht="19.5" customHeight="1">
      <c r="A14" s="115"/>
      <c r="B14" s="48"/>
      <c r="C14" s="106" t="s">
        <v>98</v>
      </c>
      <c r="D14" s="106"/>
      <c r="E14" s="106"/>
      <c r="F14" s="106"/>
      <c r="G14" s="100"/>
      <c r="H14" s="538">
        <v>2848</v>
      </c>
      <c r="I14" s="539"/>
      <c r="J14" s="539"/>
      <c r="K14" s="540">
        <v>6056</v>
      </c>
      <c r="L14" s="540"/>
      <c r="M14" s="540"/>
      <c r="N14" s="546">
        <v>2.1264044944</v>
      </c>
      <c r="O14" s="546"/>
      <c r="P14" s="546"/>
    </row>
    <row r="15" spans="1:16" ht="4.5" customHeight="1">
      <c r="A15" s="115"/>
      <c r="B15" s="48"/>
      <c r="C15" s="48"/>
      <c r="D15" s="48"/>
      <c r="E15" s="48"/>
      <c r="F15" s="48"/>
      <c r="G15" s="49"/>
      <c r="H15" s="107"/>
      <c r="I15" s="107"/>
      <c r="J15" s="107"/>
      <c r="K15" s="43"/>
      <c r="L15" s="43"/>
      <c r="M15" s="43"/>
      <c r="N15" s="109"/>
      <c r="O15" s="109"/>
      <c r="P15" s="109"/>
    </row>
    <row r="16" spans="1:16" ht="19.5" customHeight="1">
      <c r="A16" s="115"/>
      <c r="B16" s="106" t="s">
        <v>99</v>
      </c>
      <c r="C16" s="106"/>
      <c r="D16" s="106"/>
      <c r="E16" s="106"/>
      <c r="F16" s="106"/>
      <c r="G16" s="100"/>
      <c r="H16" s="538">
        <v>680</v>
      </c>
      <c r="I16" s="539"/>
      <c r="J16" s="539"/>
      <c r="K16" s="540">
        <v>1351</v>
      </c>
      <c r="L16" s="540"/>
      <c r="M16" s="540"/>
      <c r="N16" s="546">
        <v>1.9867647059</v>
      </c>
      <c r="O16" s="546"/>
      <c r="P16" s="546"/>
    </row>
    <row r="17" spans="1:16" ht="4.5" customHeight="1">
      <c r="A17" s="116"/>
      <c r="B17" s="117"/>
      <c r="C17" s="117"/>
      <c r="D17" s="117"/>
      <c r="E17" s="117"/>
      <c r="F17" s="117"/>
      <c r="G17" s="118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13.5" customHeight="1">
      <c r="A18" s="299" t="s">
        <v>346</v>
      </c>
      <c r="B18" s="282"/>
      <c r="C18" s="55"/>
      <c r="D18" s="55"/>
      <c r="E18" s="55"/>
      <c r="F18" s="55"/>
      <c r="G18" s="57"/>
      <c r="H18" s="57"/>
      <c r="I18" s="57"/>
      <c r="J18" s="57"/>
      <c r="K18" s="57"/>
      <c r="L18" s="57"/>
      <c r="M18" s="57"/>
      <c r="N18" s="57"/>
      <c r="O18" s="57"/>
      <c r="P18" s="57"/>
    </row>
  </sheetData>
  <sheetProtection/>
  <mergeCells count="33">
    <mergeCell ref="K11:M11"/>
    <mergeCell ref="K10:M10"/>
    <mergeCell ref="N8:P8"/>
    <mergeCell ref="N7:P7"/>
    <mergeCell ref="N9:P9"/>
    <mergeCell ref="N11:P11"/>
    <mergeCell ref="K9:M9"/>
    <mergeCell ref="K7:M7"/>
    <mergeCell ref="N16:P16"/>
    <mergeCell ref="N13:P13"/>
    <mergeCell ref="N10:P10"/>
    <mergeCell ref="N14:P14"/>
    <mergeCell ref="N12:P12"/>
    <mergeCell ref="N4:P4"/>
    <mergeCell ref="K4:M5"/>
    <mergeCell ref="H9:J9"/>
    <mergeCell ref="H7:J7"/>
    <mergeCell ref="N6:P6"/>
    <mergeCell ref="N5:P5"/>
    <mergeCell ref="K16:M16"/>
    <mergeCell ref="K14:M14"/>
    <mergeCell ref="H16:J16"/>
    <mergeCell ref="H14:J14"/>
    <mergeCell ref="A2:AA2"/>
    <mergeCell ref="H13:J13"/>
    <mergeCell ref="K13:M13"/>
    <mergeCell ref="K12:M12"/>
    <mergeCell ref="A4:G5"/>
    <mergeCell ref="H10:J10"/>
    <mergeCell ref="H12:J12"/>
    <mergeCell ref="H11:J11"/>
    <mergeCell ref="H4:J5"/>
    <mergeCell ref="A7:F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3.125" style="13" customWidth="1"/>
    <col min="2" max="2" width="18.125" style="0" customWidth="1"/>
    <col min="3" max="11" width="7.375" style="0" customWidth="1"/>
    <col min="12" max="13" width="8.125" style="0" customWidth="1"/>
    <col min="14" max="17" width="18.25390625" style="0" customWidth="1"/>
  </cols>
  <sheetData>
    <row r="1" s="40" customFormat="1" ht="12.75" customHeight="1">
      <c r="A1" s="36" t="s">
        <v>302</v>
      </c>
    </row>
    <row r="2" spans="1:20" ht="18" customHeight="1">
      <c r="A2" s="270" t="s">
        <v>312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7"/>
      <c r="M2" s="27"/>
      <c r="N2" s="27"/>
      <c r="O2" s="27"/>
      <c r="P2" s="27"/>
      <c r="Q2" s="15"/>
      <c r="R2" s="15"/>
      <c r="S2" s="15"/>
      <c r="T2" s="15"/>
    </row>
    <row r="3" spans="1:20" ht="12.75" customHeight="1">
      <c r="A3" s="28"/>
      <c r="B3" s="24"/>
      <c r="C3" s="24"/>
      <c r="D3" s="24"/>
      <c r="E3" s="24"/>
      <c r="F3" s="24"/>
      <c r="G3" s="24"/>
      <c r="H3" s="24"/>
      <c r="I3" s="24"/>
      <c r="J3" s="24"/>
      <c r="K3" s="290" t="s">
        <v>10</v>
      </c>
      <c r="L3" s="24"/>
      <c r="M3" s="24"/>
      <c r="N3" s="24"/>
      <c r="O3" s="24"/>
      <c r="P3" s="24"/>
      <c r="Q3" s="15"/>
      <c r="R3" s="15"/>
      <c r="S3" s="15"/>
      <c r="T3" s="15"/>
    </row>
    <row r="4" spans="1:20" s="40" customFormat="1" ht="18" customHeight="1">
      <c r="A4" s="547" t="s">
        <v>444</v>
      </c>
      <c r="B4" s="548"/>
      <c r="C4" s="479" t="s">
        <v>134</v>
      </c>
      <c r="D4" s="482"/>
      <c r="E4" s="482"/>
      <c r="F4" s="482" t="s">
        <v>135</v>
      </c>
      <c r="G4" s="482"/>
      <c r="H4" s="482"/>
      <c r="I4" s="482" t="s">
        <v>136</v>
      </c>
      <c r="J4" s="482"/>
      <c r="K4" s="553"/>
      <c r="L4" s="28"/>
      <c r="M4" s="28"/>
      <c r="N4" s="28"/>
      <c r="O4" s="28"/>
      <c r="P4" s="28"/>
      <c r="Q4" s="39"/>
      <c r="R4" s="39"/>
      <c r="S4" s="39"/>
      <c r="T4" s="39"/>
    </row>
    <row r="5" spans="1:20" ht="18" customHeight="1">
      <c r="A5" s="549"/>
      <c r="B5" s="550"/>
      <c r="C5" s="122" t="s">
        <v>68</v>
      </c>
      <c r="D5" s="63" t="s">
        <v>6</v>
      </c>
      <c r="E5" s="63" t="s">
        <v>7</v>
      </c>
      <c r="F5" s="122" t="s">
        <v>68</v>
      </c>
      <c r="G5" s="63" t="s">
        <v>6</v>
      </c>
      <c r="H5" s="63" t="s">
        <v>7</v>
      </c>
      <c r="I5" s="122" t="s">
        <v>68</v>
      </c>
      <c r="J5" s="63" t="s">
        <v>6</v>
      </c>
      <c r="K5" s="71" t="s">
        <v>7</v>
      </c>
      <c r="L5" s="28"/>
      <c r="M5" s="28"/>
      <c r="N5" s="28"/>
      <c r="O5" s="28"/>
      <c r="P5" s="28"/>
      <c r="Q5" s="15"/>
      <c r="R5" s="15"/>
      <c r="S5" s="15"/>
      <c r="T5" s="15"/>
    </row>
    <row r="6" spans="1:20" ht="4.5" customHeight="1">
      <c r="A6" s="30"/>
      <c r="B6" s="83"/>
      <c r="L6" s="15"/>
      <c r="M6" s="15"/>
      <c r="N6" s="15"/>
      <c r="O6" s="15"/>
      <c r="P6" s="15"/>
      <c r="Q6" s="15"/>
      <c r="R6" s="15"/>
      <c r="S6" s="15"/>
      <c r="T6" s="15"/>
    </row>
    <row r="7" spans="1:20" ht="15" customHeight="1">
      <c r="A7" s="563" t="s">
        <v>453</v>
      </c>
      <c r="B7" s="567"/>
      <c r="C7" s="123">
        <f aca="true" t="shared" si="0" ref="C7:H7">SUM(C9:C22)</f>
        <v>77269</v>
      </c>
      <c r="D7" s="124">
        <f t="shared" si="0"/>
        <v>48070</v>
      </c>
      <c r="E7" s="124">
        <f t="shared" si="0"/>
        <v>29199</v>
      </c>
      <c r="F7" s="123">
        <f t="shared" si="0"/>
        <v>82497</v>
      </c>
      <c r="G7" s="124">
        <f t="shared" si="0"/>
        <v>50898</v>
      </c>
      <c r="H7" s="124">
        <f t="shared" si="0"/>
        <v>31599</v>
      </c>
      <c r="I7" s="123">
        <v>82447</v>
      </c>
      <c r="J7" s="124">
        <f>SUM(J9:J22)</f>
        <v>50038</v>
      </c>
      <c r="K7" s="124">
        <f>SUM(K9:K22)</f>
        <v>32409</v>
      </c>
      <c r="L7" s="22"/>
      <c r="M7" s="22"/>
      <c r="N7" s="22"/>
      <c r="O7" s="22"/>
      <c r="P7" s="22"/>
      <c r="Q7" s="15"/>
      <c r="R7" s="15"/>
      <c r="S7" s="15"/>
      <c r="T7" s="15"/>
    </row>
    <row r="8" spans="1:20" ht="4.5" customHeight="1">
      <c r="A8" s="30"/>
      <c r="B8" s="323"/>
      <c r="C8" s="20"/>
      <c r="D8" s="20"/>
      <c r="E8" s="21"/>
      <c r="F8" s="20"/>
      <c r="G8" s="20"/>
      <c r="H8" s="21"/>
      <c r="I8" s="20"/>
      <c r="J8" s="20"/>
      <c r="K8" s="21"/>
      <c r="L8" s="22"/>
      <c r="M8" s="22"/>
      <c r="N8" s="22"/>
      <c r="O8" s="22"/>
      <c r="P8" s="22"/>
      <c r="Q8" s="15"/>
      <c r="R8" s="15"/>
      <c r="S8" s="15"/>
      <c r="T8" s="15"/>
    </row>
    <row r="9" spans="1:20" ht="15" customHeight="1">
      <c r="A9" s="64" t="s">
        <v>208</v>
      </c>
      <c r="B9" s="326" t="s">
        <v>100</v>
      </c>
      <c r="C9" s="123">
        <f>D9+E9</f>
        <v>883</v>
      </c>
      <c r="D9" s="123">
        <v>533</v>
      </c>
      <c r="E9" s="124">
        <v>350</v>
      </c>
      <c r="F9" s="123">
        <f>G9+H9</f>
        <v>862</v>
      </c>
      <c r="G9" s="123">
        <v>512</v>
      </c>
      <c r="H9" s="124">
        <v>350</v>
      </c>
      <c r="I9" s="123">
        <f>J9+K9</f>
        <v>783</v>
      </c>
      <c r="J9" s="123">
        <v>480</v>
      </c>
      <c r="K9" s="124">
        <v>303</v>
      </c>
      <c r="L9" s="22"/>
      <c r="M9" s="22"/>
      <c r="N9" s="22"/>
      <c r="O9" s="22"/>
      <c r="P9" s="22"/>
      <c r="Q9" s="15"/>
      <c r="R9" s="15"/>
      <c r="S9" s="15"/>
      <c r="T9" s="15"/>
    </row>
    <row r="10" spans="1:20" ht="15" customHeight="1">
      <c r="A10" s="64" t="s">
        <v>209</v>
      </c>
      <c r="B10" s="326" t="s">
        <v>101</v>
      </c>
      <c r="C10" s="123">
        <v>1</v>
      </c>
      <c r="D10" s="123" t="s">
        <v>210</v>
      </c>
      <c r="E10" s="123">
        <v>1</v>
      </c>
      <c r="F10" s="123">
        <v>2</v>
      </c>
      <c r="G10" s="123">
        <v>2</v>
      </c>
      <c r="H10" s="123" t="s">
        <v>210</v>
      </c>
      <c r="I10" s="123">
        <f>J10+K10</f>
        <v>6</v>
      </c>
      <c r="J10" s="123">
        <v>5</v>
      </c>
      <c r="K10" s="123">
        <v>1</v>
      </c>
      <c r="L10" s="22"/>
      <c r="M10" s="22"/>
      <c r="N10" s="22"/>
      <c r="O10" s="22"/>
      <c r="P10" s="22"/>
      <c r="Q10" s="15"/>
      <c r="R10" s="15"/>
      <c r="S10" s="15"/>
      <c r="T10" s="15"/>
    </row>
    <row r="11" spans="1:20" ht="15" customHeight="1">
      <c r="A11" s="64" t="s">
        <v>211</v>
      </c>
      <c r="B11" s="326" t="s">
        <v>102</v>
      </c>
      <c r="C11" s="123">
        <f aca="true" t="shared" si="1" ref="C11:C22">D11+E11</f>
        <v>3</v>
      </c>
      <c r="D11" s="123">
        <v>1</v>
      </c>
      <c r="E11" s="123">
        <v>2</v>
      </c>
      <c r="F11" s="123">
        <f aca="true" t="shared" si="2" ref="F11:F22">G11+H11</f>
        <v>4</v>
      </c>
      <c r="G11" s="123">
        <v>2</v>
      </c>
      <c r="H11" s="123">
        <v>2</v>
      </c>
      <c r="I11" s="123">
        <v>3</v>
      </c>
      <c r="J11" s="123">
        <v>3</v>
      </c>
      <c r="K11" s="123" t="s">
        <v>210</v>
      </c>
      <c r="L11" s="22"/>
      <c r="M11" s="22"/>
      <c r="N11" s="22"/>
      <c r="O11" s="22"/>
      <c r="P11" s="22"/>
      <c r="Q11" s="15"/>
      <c r="R11" s="15"/>
      <c r="S11" s="15"/>
      <c r="T11" s="15"/>
    </row>
    <row r="12" spans="1:20" ht="15" customHeight="1">
      <c r="A12" s="64" t="s">
        <v>212</v>
      </c>
      <c r="B12" s="326" t="s">
        <v>103</v>
      </c>
      <c r="C12" s="123">
        <f t="shared" si="1"/>
        <v>29</v>
      </c>
      <c r="D12" s="123">
        <v>25</v>
      </c>
      <c r="E12" s="123">
        <v>4</v>
      </c>
      <c r="F12" s="123">
        <f t="shared" si="2"/>
        <v>22</v>
      </c>
      <c r="G12" s="123">
        <v>20</v>
      </c>
      <c r="H12" s="123">
        <v>2</v>
      </c>
      <c r="I12" s="123">
        <v>10</v>
      </c>
      <c r="J12" s="123">
        <v>10</v>
      </c>
      <c r="K12" s="123" t="s">
        <v>210</v>
      </c>
      <c r="L12" s="22"/>
      <c r="M12" s="22"/>
      <c r="N12" s="22"/>
      <c r="O12" s="22"/>
      <c r="P12" s="22"/>
      <c r="Q12" s="15"/>
      <c r="R12" s="15"/>
      <c r="S12" s="15"/>
      <c r="T12" s="15"/>
    </row>
    <row r="13" spans="1:20" ht="15" customHeight="1">
      <c r="A13" s="64" t="s">
        <v>213</v>
      </c>
      <c r="B13" s="326" t="s">
        <v>104</v>
      </c>
      <c r="C13" s="123">
        <f t="shared" si="1"/>
        <v>7163</v>
      </c>
      <c r="D13" s="123">
        <v>6030</v>
      </c>
      <c r="E13" s="123">
        <v>1133</v>
      </c>
      <c r="F13" s="123">
        <f t="shared" si="2"/>
        <v>7878</v>
      </c>
      <c r="G13" s="123">
        <v>6638</v>
      </c>
      <c r="H13" s="123">
        <v>1240</v>
      </c>
      <c r="I13" s="123">
        <f aca="true" t="shared" si="3" ref="I13:I22">J13+K13</f>
        <v>7017</v>
      </c>
      <c r="J13" s="123">
        <v>6024</v>
      </c>
      <c r="K13" s="123">
        <v>993</v>
      </c>
      <c r="L13" s="22"/>
      <c r="M13" s="22"/>
      <c r="N13" s="22"/>
      <c r="O13" s="22"/>
      <c r="P13" s="22"/>
      <c r="Q13" s="15"/>
      <c r="R13" s="15"/>
      <c r="S13" s="15"/>
      <c r="T13" s="15"/>
    </row>
    <row r="14" spans="1:20" ht="15" customHeight="1">
      <c r="A14" s="64" t="s">
        <v>214</v>
      </c>
      <c r="B14" s="326" t="s">
        <v>105</v>
      </c>
      <c r="C14" s="123">
        <f t="shared" si="1"/>
        <v>14905</v>
      </c>
      <c r="D14" s="123">
        <v>10339</v>
      </c>
      <c r="E14" s="123">
        <v>4566</v>
      </c>
      <c r="F14" s="123">
        <f t="shared" si="2"/>
        <v>12394</v>
      </c>
      <c r="G14" s="123">
        <v>8723</v>
      </c>
      <c r="H14" s="123">
        <v>3671</v>
      </c>
      <c r="I14" s="123">
        <f t="shared" si="3"/>
        <v>11713</v>
      </c>
      <c r="J14" s="123">
        <v>8350</v>
      </c>
      <c r="K14" s="123">
        <v>3363</v>
      </c>
      <c r="L14" s="22"/>
      <c r="M14" s="22"/>
      <c r="N14" s="22"/>
      <c r="O14" s="22"/>
      <c r="P14" s="22"/>
      <c r="Q14" s="15"/>
      <c r="R14" s="15"/>
      <c r="S14" s="15"/>
      <c r="T14" s="15"/>
    </row>
    <row r="15" spans="1:20" ht="15" customHeight="1">
      <c r="A15" s="64" t="s">
        <v>215</v>
      </c>
      <c r="B15" s="326" t="s">
        <v>106</v>
      </c>
      <c r="C15" s="123">
        <f t="shared" si="1"/>
        <v>430</v>
      </c>
      <c r="D15" s="123">
        <v>367</v>
      </c>
      <c r="E15" s="123">
        <v>63</v>
      </c>
      <c r="F15" s="123">
        <f t="shared" si="2"/>
        <v>538</v>
      </c>
      <c r="G15" s="123">
        <v>443</v>
      </c>
      <c r="H15" s="123">
        <v>95</v>
      </c>
      <c r="I15" s="123">
        <f t="shared" si="3"/>
        <v>514</v>
      </c>
      <c r="J15" s="123">
        <v>430</v>
      </c>
      <c r="K15" s="123">
        <v>84</v>
      </c>
      <c r="L15" s="22"/>
      <c r="M15" s="22"/>
      <c r="N15" s="22"/>
      <c r="O15" s="22"/>
      <c r="P15" s="22"/>
      <c r="Q15" s="15"/>
      <c r="R15" s="15"/>
      <c r="S15" s="15"/>
      <c r="T15" s="15"/>
    </row>
    <row r="16" spans="1:20" ht="15" customHeight="1">
      <c r="A16" s="64" t="s">
        <v>216</v>
      </c>
      <c r="B16" s="326" t="s">
        <v>107</v>
      </c>
      <c r="C16" s="123">
        <f t="shared" si="1"/>
        <v>4282</v>
      </c>
      <c r="D16" s="123">
        <v>3568</v>
      </c>
      <c r="E16" s="123">
        <v>714</v>
      </c>
      <c r="F16" s="123">
        <f t="shared" si="2"/>
        <v>4595</v>
      </c>
      <c r="G16" s="123">
        <v>3785</v>
      </c>
      <c r="H16" s="123">
        <v>810</v>
      </c>
      <c r="I16" s="123">
        <f t="shared" si="3"/>
        <v>4788</v>
      </c>
      <c r="J16" s="123">
        <v>3889</v>
      </c>
      <c r="K16" s="123">
        <v>899</v>
      </c>
      <c r="L16" s="22"/>
      <c r="M16" s="22"/>
      <c r="N16" s="22"/>
      <c r="O16" s="22"/>
      <c r="P16" s="22"/>
      <c r="Q16" s="15"/>
      <c r="R16" s="15"/>
      <c r="S16" s="15"/>
      <c r="T16" s="15"/>
    </row>
    <row r="17" spans="1:20" ht="15" customHeight="1">
      <c r="A17" s="64" t="s">
        <v>217</v>
      </c>
      <c r="B17" s="326" t="s">
        <v>108</v>
      </c>
      <c r="C17" s="123">
        <f t="shared" si="1"/>
        <v>18748</v>
      </c>
      <c r="D17" s="123">
        <v>9954</v>
      </c>
      <c r="E17" s="123">
        <v>8794</v>
      </c>
      <c r="F17" s="123">
        <f t="shared" si="2"/>
        <v>20262</v>
      </c>
      <c r="G17" s="123">
        <v>10660</v>
      </c>
      <c r="H17" s="123">
        <v>9602</v>
      </c>
      <c r="I17" s="123">
        <f t="shared" si="3"/>
        <v>19310</v>
      </c>
      <c r="J17" s="123">
        <v>9832</v>
      </c>
      <c r="K17" s="123">
        <v>9478</v>
      </c>
      <c r="L17" s="22"/>
      <c r="M17" s="22"/>
      <c r="N17" s="22"/>
      <c r="O17" s="22"/>
      <c r="P17" s="22"/>
      <c r="Q17" s="15"/>
      <c r="R17" s="15"/>
      <c r="S17" s="15"/>
      <c r="T17" s="15"/>
    </row>
    <row r="18" spans="1:20" ht="15" customHeight="1">
      <c r="A18" s="64" t="s">
        <v>218</v>
      </c>
      <c r="B18" s="326" t="s">
        <v>109</v>
      </c>
      <c r="C18" s="123">
        <f t="shared" si="1"/>
        <v>3016</v>
      </c>
      <c r="D18" s="123">
        <v>1338</v>
      </c>
      <c r="E18" s="123">
        <v>1678</v>
      </c>
      <c r="F18" s="123">
        <f t="shared" si="2"/>
        <v>2954</v>
      </c>
      <c r="G18" s="123">
        <v>1319</v>
      </c>
      <c r="H18" s="123">
        <v>1635</v>
      </c>
      <c r="I18" s="123">
        <f t="shared" si="3"/>
        <v>2585</v>
      </c>
      <c r="J18" s="123">
        <v>1128</v>
      </c>
      <c r="K18" s="123">
        <v>1457</v>
      </c>
      <c r="L18" s="22"/>
      <c r="M18" s="22"/>
      <c r="N18" s="22"/>
      <c r="O18" s="22"/>
      <c r="P18" s="22"/>
      <c r="Q18" s="15"/>
      <c r="R18" s="15"/>
      <c r="S18" s="15"/>
      <c r="T18" s="15"/>
    </row>
    <row r="19" spans="1:20" ht="15" customHeight="1">
      <c r="A19" s="64" t="s">
        <v>219</v>
      </c>
      <c r="B19" s="326" t="s">
        <v>110</v>
      </c>
      <c r="C19" s="123">
        <f t="shared" si="1"/>
        <v>1416</v>
      </c>
      <c r="D19" s="123">
        <v>864</v>
      </c>
      <c r="E19" s="123">
        <v>552</v>
      </c>
      <c r="F19" s="123">
        <f t="shared" si="2"/>
        <v>1588</v>
      </c>
      <c r="G19" s="123">
        <v>981</v>
      </c>
      <c r="H19" s="123">
        <v>607</v>
      </c>
      <c r="I19" s="123">
        <f t="shared" si="3"/>
        <v>1687</v>
      </c>
      <c r="J19" s="123">
        <v>1031</v>
      </c>
      <c r="K19" s="123">
        <v>656</v>
      </c>
      <c r="L19" s="22"/>
      <c r="M19" s="22"/>
      <c r="N19" s="22"/>
      <c r="O19" s="22"/>
      <c r="P19" s="22"/>
      <c r="Q19" s="15"/>
      <c r="R19" s="15"/>
      <c r="S19" s="15"/>
      <c r="T19" s="15"/>
    </row>
    <row r="20" spans="1:20" ht="15" customHeight="1">
      <c r="A20" s="64" t="s">
        <v>220</v>
      </c>
      <c r="B20" s="326" t="s">
        <v>111</v>
      </c>
      <c r="C20" s="123">
        <f t="shared" si="1"/>
        <v>21363</v>
      </c>
      <c r="D20" s="123">
        <v>11296</v>
      </c>
      <c r="E20" s="123">
        <v>10067</v>
      </c>
      <c r="F20" s="123">
        <f t="shared" si="2"/>
        <v>25604</v>
      </c>
      <c r="G20" s="123">
        <v>13622</v>
      </c>
      <c r="H20" s="123">
        <v>11982</v>
      </c>
      <c r="I20" s="123">
        <f t="shared" si="3"/>
        <v>27665</v>
      </c>
      <c r="J20" s="123">
        <v>14382</v>
      </c>
      <c r="K20" s="123">
        <v>13283</v>
      </c>
      <c r="L20" s="22"/>
      <c r="M20" s="22"/>
      <c r="N20" s="22"/>
      <c r="O20" s="22"/>
      <c r="P20" s="22"/>
      <c r="Q20" s="15"/>
      <c r="R20" s="15"/>
      <c r="S20" s="15"/>
      <c r="T20" s="15"/>
    </row>
    <row r="21" spans="1:20" ht="15" customHeight="1">
      <c r="A21" s="64" t="s">
        <v>221</v>
      </c>
      <c r="B21" s="326" t="s">
        <v>112</v>
      </c>
      <c r="C21" s="123">
        <f t="shared" si="1"/>
        <v>3373</v>
      </c>
      <c r="D21" s="123">
        <v>2817</v>
      </c>
      <c r="E21" s="123">
        <v>556</v>
      </c>
      <c r="F21" s="123">
        <f t="shared" si="2"/>
        <v>4029</v>
      </c>
      <c r="G21" s="123">
        <v>3251</v>
      </c>
      <c r="H21" s="123">
        <v>778</v>
      </c>
      <c r="I21" s="123">
        <f t="shared" si="3"/>
        <v>4060</v>
      </c>
      <c r="J21" s="123">
        <v>3233</v>
      </c>
      <c r="K21" s="123">
        <v>827</v>
      </c>
      <c r="L21" s="22"/>
      <c r="M21" s="22"/>
      <c r="N21" s="22"/>
      <c r="O21" s="22"/>
      <c r="P21" s="22"/>
      <c r="Q21" s="15"/>
      <c r="R21" s="15"/>
      <c r="S21" s="15"/>
      <c r="T21" s="15"/>
    </row>
    <row r="22" spans="1:20" ht="15" customHeight="1">
      <c r="A22" s="64" t="s">
        <v>222</v>
      </c>
      <c r="B22" s="326" t="s">
        <v>113</v>
      </c>
      <c r="C22" s="123">
        <f t="shared" si="1"/>
        <v>1657</v>
      </c>
      <c r="D22" s="123">
        <v>938</v>
      </c>
      <c r="E22" s="123">
        <v>719</v>
      </c>
      <c r="F22" s="123">
        <f t="shared" si="2"/>
        <v>1765</v>
      </c>
      <c r="G22" s="123">
        <v>940</v>
      </c>
      <c r="H22" s="123">
        <v>825</v>
      </c>
      <c r="I22" s="123">
        <f t="shared" si="3"/>
        <v>2306</v>
      </c>
      <c r="J22" s="123">
        <v>1241</v>
      </c>
      <c r="K22" s="123">
        <v>1065</v>
      </c>
      <c r="L22" s="22"/>
      <c r="M22" s="22"/>
      <c r="N22" s="22"/>
      <c r="O22" s="22"/>
      <c r="P22" s="22"/>
      <c r="Q22" s="15"/>
      <c r="R22" s="15"/>
      <c r="S22" s="15"/>
      <c r="T22" s="15"/>
    </row>
    <row r="23" spans="1:20" ht="4.5" customHeight="1">
      <c r="A23" s="125"/>
      <c r="B23" s="126"/>
      <c r="C23" s="124"/>
      <c r="D23" s="124"/>
      <c r="E23" s="124"/>
      <c r="F23" s="124"/>
      <c r="G23" s="124"/>
      <c r="H23" s="124"/>
      <c r="I23" s="124"/>
      <c r="J23" s="124"/>
      <c r="K23" s="124"/>
      <c r="L23" s="22"/>
      <c r="M23" s="22"/>
      <c r="N23" s="22"/>
      <c r="O23" s="22"/>
      <c r="P23" s="22"/>
      <c r="Q23" s="15"/>
      <c r="R23" s="15"/>
      <c r="S23" s="15"/>
      <c r="T23" s="15"/>
    </row>
    <row r="24" spans="1:20" ht="27.75" customHeight="1">
      <c r="A24" s="119"/>
      <c r="B24" s="325"/>
      <c r="C24" s="120"/>
      <c r="D24" s="120"/>
      <c r="E24" s="120"/>
      <c r="F24" s="120"/>
      <c r="G24" s="120"/>
      <c r="H24" s="120"/>
      <c r="I24" s="120"/>
      <c r="J24" s="120"/>
      <c r="K24" s="120"/>
      <c r="L24" s="22"/>
      <c r="M24" s="22"/>
      <c r="N24" s="22"/>
      <c r="O24" s="22"/>
      <c r="P24" s="22"/>
      <c r="Q24" s="15"/>
      <c r="R24" s="15"/>
      <c r="S24" s="15"/>
      <c r="T24" s="15"/>
    </row>
    <row r="25" spans="1:14" s="40" customFormat="1" ht="18" customHeight="1">
      <c r="A25" s="547" t="s">
        <v>444</v>
      </c>
      <c r="B25" s="548"/>
      <c r="C25" s="554" t="s">
        <v>133</v>
      </c>
      <c r="D25" s="554"/>
      <c r="E25" s="555"/>
      <c r="F25" s="551" t="s">
        <v>444</v>
      </c>
      <c r="G25" s="547"/>
      <c r="H25" s="547"/>
      <c r="I25" s="553" t="s">
        <v>360</v>
      </c>
      <c r="J25" s="554"/>
      <c r="K25" s="554"/>
      <c r="L25" s="39"/>
      <c r="M25" s="39"/>
      <c r="N25" s="39"/>
    </row>
    <row r="26" spans="1:14" ht="18" customHeight="1">
      <c r="A26" s="549"/>
      <c r="B26" s="550"/>
      <c r="C26" s="122" t="s">
        <v>68</v>
      </c>
      <c r="D26" s="63" t="s">
        <v>6</v>
      </c>
      <c r="E26" s="71" t="s">
        <v>7</v>
      </c>
      <c r="F26" s="552"/>
      <c r="G26" s="549"/>
      <c r="H26" s="549"/>
      <c r="I26" s="63" t="s">
        <v>445</v>
      </c>
      <c r="J26" s="287" t="s">
        <v>6</v>
      </c>
      <c r="K26" s="327" t="s">
        <v>7</v>
      </c>
      <c r="L26" s="15"/>
      <c r="M26" s="15"/>
      <c r="N26" s="15"/>
    </row>
    <row r="27" spans="1:14" ht="4.5" customHeight="1">
      <c r="A27" s="30"/>
      <c r="B27" s="121"/>
      <c r="C27" s="29"/>
      <c r="D27" s="29"/>
      <c r="E27" s="29"/>
      <c r="F27" s="328"/>
      <c r="G27" s="128"/>
      <c r="H27" s="128"/>
      <c r="I27" s="329"/>
      <c r="J27" s="128"/>
      <c r="K27" s="128"/>
      <c r="L27" s="15"/>
      <c r="M27" s="15"/>
      <c r="N27" s="15"/>
    </row>
    <row r="28" spans="1:14" ht="15" customHeight="1">
      <c r="A28" s="563" t="s">
        <v>453</v>
      </c>
      <c r="B28" s="567"/>
      <c r="C28" s="336">
        <f>SUM(C30:C48)</f>
        <v>83706</v>
      </c>
      <c r="D28" s="336">
        <f>SUM(D30:D48)</f>
        <v>50730</v>
      </c>
      <c r="E28" s="336">
        <f>SUM(E30:E48)</f>
        <v>32976</v>
      </c>
      <c r="F28" s="562" t="s">
        <v>454</v>
      </c>
      <c r="G28" s="563"/>
      <c r="H28" s="563"/>
      <c r="I28" s="335">
        <v>80669</v>
      </c>
      <c r="J28" s="336">
        <v>47229</v>
      </c>
      <c r="K28" s="336">
        <v>33440</v>
      </c>
      <c r="L28" s="15"/>
      <c r="M28" s="15"/>
      <c r="N28" s="15"/>
    </row>
    <row r="29" spans="1:14" ht="4.5" customHeight="1">
      <c r="A29" s="30"/>
      <c r="B29" s="324"/>
      <c r="C29" s="322"/>
      <c r="D29" s="322"/>
      <c r="E29" s="322"/>
      <c r="F29" s="330"/>
      <c r="G29" s="103"/>
      <c r="H29" s="103"/>
      <c r="I29" s="335"/>
      <c r="J29" s="336"/>
      <c r="K29" s="336"/>
      <c r="L29" s="15"/>
      <c r="M29" s="15"/>
      <c r="N29" s="15"/>
    </row>
    <row r="30" spans="1:14" ht="15" customHeight="1">
      <c r="A30" s="44" t="s">
        <v>208</v>
      </c>
      <c r="B30" s="326" t="s">
        <v>100</v>
      </c>
      <c r="C30" s="166">
        <f aca="true" t="shared" si="4" ref="C30:C48">SUM(D30:E30)</f>
        <v>863</v>
      </c>
      <c r="D30" s="166">
        <v>542</v>
      </c>
      <c r="E30" s="166">
        <v>321</v>
      </c>
      <c r="F30" s="556" t="s">
        <v>361</v>
      </c>
      <c r="G30" s="557"/>
      <c r="H30" s="558"/>
      <c r="I30" s="335">
        <v>672</v>
      </c>
      <c r="J30" s="336">
        <v>436</v>
      </c>
      <c r="K30" s="336">
        <v>236</v>
      </c>
      <c r="L30" s="15"/>
      <c r="M30" s="15"/>
      <c r="N30" s="15"/>
    </row>
    <row r="31" spans="1:14" ht="15" customHeight="1">
      <c r="A31" s="44" t="s">
        <v>209</v>
      </c>
      <c r="B31" s="326" t="s">
        <v>101</v>
      </c>
      <c r="C31" s="166">
        <f t="shared" si="4"/>
        <v>7</v>
      </c>
      <c r="D31" s="166">
        <v>6</v>
      </c>
      <c r="E31" s="72">
        <v>1</v>
      </c>
      <c r="F31" s="564" t="s">
        <v>359</v>
      </c>
      <c r="G31" s="565"/>
      <c r="H31" s="331"/>
      <c r="I31" s="335">
        <v>666</v>
      </c>
      <c r="J31" s="336">
        <v>430</v>
      </c>
      <c r="K31" s="336">
        <v>236</v>
      </c>
      <c r="L31" s="15"/>
      <c r="M31" s="15"/>
      <c r="N31" s="15"/>
    </row>
    <row r="32" spans="1:14" ht="15" customHeight="1">
      <c r="A32" s="44" t="s">
        <v>211</v>
      </c>
      <c r="B32" s="326" t="s">
        <v>102</v>
      </c>
      <c r="C32" s="166">
        <f t="shared" si="4"/>
        <v>2</v>
      </c>
      <c r="D32" s="166">
        <v>2</v>
      </c>
      <c r="E32" s="123" t="s">
        <v>210</v>
      </c>
      <c r="F32" s="556" t="s">
        <v>366</v>
      </c>
      <c r="G32" s="557"/>
      <c r="H32" s="558"/>
      <c r="I32" s="215" t="s">
        <v>388</v>
      </c>
      <c r="J32" s="77" t="s">
        <v>388</v>
      </c>
      <c r="K32" s="77" t="s">
        <v>388</v>
      </c>
      <c r="L32" s="15"/>
      <c r="M32" s="15"/>
      <c r="N32" s="15"/>
    </row>
    <row r="33" spans="1:14" ht="15" customHeight="1">
      <c r="A33" s="44" t="s">
        <v>212</v>
      </c>
      <c r="B33" s="326" t="s">
        <v>103</v>
      </c>
      <c r="C33" s="166">
        <f t="shared" si="4"/>
        <v>8</v>
      </c>
      <c r="D33" s="166">
        <v>8</v>
      </c>
      <c r="E33" s="123" t="s">
        <v>210</v>
      </c>
      <c r="F33" s="556" t="s">
        <v>367</v>
      </c>
      <c r="G33" s="557"/>
      <c r="H33" s="558"/>
      <c r="I33" s="335">
        <v>11</v>
      </c>
      <c r="J33" s="336">
        <v>8</v>
      </c>
      <c r="K33" s="336">
        <v>3</v>
      </c>
      <c r="L33" s="15"/>
      <c r="M33" s="15"/>
      <c r="N33" s="15"/>
    </row>
    <row r="34" spans="1:14" ht="15" customHeight="1">
      <c r="A34" s="44" t="s">
        <v>213</v>
      </c>
      <c r="B34" s="326" t="s">
        <v>104</v>
      </c>
      <c r="C34" s="166">
        <f t="shared" si="4"/>
        <v>6325</v>
      </c>
      <c r="D34" s="166">
        <v>5464</v>
      </c>
      <c r="E34" s="166">
        <v>861</v>
      </c>
      <c r="F34" s="556" t="s">
        <v>368</v>
      </c>
      <c r="G34" s="557"/>
      <c r="H34" s="558"/>
      <c r="I34" s="335">
        <v>4794</v>
      </c>
      <c r="J34" s="336">
        <v>4034</v>
      </c>
      <c r="K34" s="336">
        <v>760</v>
      </c>
      <c r="L34" s="15"/>
      <c r="M34" s="15"/>
      <c r="N34" s="15"/>
    </row>
    <row r="35" spans="1:14" ht="15" customHeight="1">
      <c r="A35" s="44" t="s">
        <v>214</v>
      </c>
      <c r="B35" s="326" t="s">
        <v>105</v>
      </c>
      <c r="C35" s="166">
        <f t="shared" si="4"/>
        <v>10039</v>
      </c>
      <c r="D35" s="166">
        <v>7423</v>
      </c>
      <c r="E35" s="166">
        <v>2616</v>
      </c>
      <c r="F35" s="556" t="s">
        <v>369</v>
      </c>
      <c r="G35" s="557"/>
      <c r="H35" s="558"/>
      <c r="I35" s="335">
        <v>8278</v>
      </c>
      <c r="J35" s="336">
        <v>6205</v>
      </c>
      <c r="K35" s="336">
        <v>2073</v>
      </c>
      <c r="L35" s="15"/>
      <c r="M35" s="15"/>
      <c r="N35" s="15"/>
    </row>
    <row r="36" spans="1:14" ht="15" customHeight="1">
      <c r="A36" s="44" t="s">
        <v>215</v>
      </c>
      <c r="B36" s="326" t="s">
        <v>124</v>
      </c>
      <c r="C36" s="166">
        <f t="shared" si="4"/>
        <v>335</v>
      </c>
      <c r="D36" s="166">
        <v>285</v>
      </c>
      <c r="E36" s="166">
        <v>50</v>
      </c>
      <c r="F36" s="556" t="s">
        <v>370</v>
      </c>
      <c r="G36" s="557"/>
      <c r="H36" s="558"/>
      <c r="I36" s="335">
        <v>357</v>
      </c>
      <c r="J36" s="336">
        <v>289</v>
      </c>
      <c r="K36" s="336">
        <v>68</v>
      </c>
      <c r="L36" s="15"/>
      <c r="M36" s="15"/>
      <c r="N36" s="15"/>
    </row>
    <row r="37" spans="1:14" ht="15" customHeight="1">
      <c r="A37" s="44" t="s">
        <v>216</v>
      </c>
      <c r="B37" s="326" t="s">
        <v>125</v>
      </c>
      <c r="C37" s="166">
        <f t="shared" si="4"/>
        <v>4276</v>
      </c>
      <c r="D37" s="166">
        <v>3325</v>
      </c>
      <c r="E37" s="166">
        <v>951</v>
      </c>
      <c r="F37" s="556" t="s">
        <v>371</v>
      </c>
      <c r="G37" s="557"/>
      <c r="H37" s="558"/>
      <c r="I37" s="335">
        <v>4048</v>
      </c>
      <c r="J37" s="336">
        <v>3125</v>
      </c>
      <c r="K37" s="336">
        <v>923</v>
      </c>
      <c r="L37" s="15"/>
      <c r="M37" s="15"/>
      <c r="N37" s="15"/>
    </row>
    <row r="38" spans="1:14" ht="15" customHeight="1">
      <c r="A38" s="44" t="s">
        <v>223</v>
      </c>
      <c r="B38" s="326" t="s">
        <v>126</v>
      </c>
      <c r="C38" s="166">
        <f t="shared" si="4"/>
        <v>3983</v>
      </c>
      <c r="D38" s="166">
        <v>3283</v>
      </c>
      <c r="E38" s="166">
        <v>700</v>
      </c>
      <c r="F38" s="556" t="s">
        <v>372</v>
      </c>
      <c r="G38" s="557"/>
      <c r="H38" s="558"/>
      <c r="I38" s="335">
        <v>3540</v>
      </c>
      <c r="J38" s="336">
        <v>2856</v>
      </c>
      <c r="K38" s="336">
        <v>684</v>
      </c>
      <c r="L38" s="15"/>
      <c r="M38" s="15"/>
      <c r="N38" s="15"/>
    </row>
    <row r="39" spans="1:14" ht="15" customHeight="1">
      <c r="A39" s="44" t="s">
        <v>218</v>
      </c>
      <c r="B39" s="326" t="s">
        <v>127</v>
      </c>
      <c r="C39" s="166">
        <f t="shared" si="4"/>
        <v>15322</v>
      </c>
      <c r="D39" s="166">
        <v>8046</v>
      </c>
      <c r="E39" s="166">
        <v>7276</v>
      </c>
      <c r="F39" s="556" t="s">
        <v>373</v>
      </c>
      <c r="G39" s="557"/>
      <c r="H39" s="558"/>
      <c r="I39" s="335">
        <v>11800</v>
      </c>
      <c r="J39" s="336">
        <v>5760</v>
      </c>
      <c r="K39" s="336">
        <v>6040</v>
      </c>
      <c r="L39" s="15"/>
      <c r="M39" s="15"/>
      <c r="N39" s="15"/>
    </row>
    <row r="40" spans="1:14" ht="15" customHeight="1">
      <c r="A40" s="44" t="s">
        <v>219</v>
      </c>
      <c r="B40" s="326" t="s">
        <v>128</v>
      </c>
      <c r="C40" s="166">
        <f t="shared" si="4"/>
        <v>2585</v>
      </c>
      <c r="D40" s="166">
        <v>1235</v>
      </c>
      <c r="E40" s="166">
        <v>1350</v>
      </c>
      <c r="F40" s="556" t="s">
        <v>374</v>
      </c>
      <c r="G40" s="557"/>
      <c r="H40" s="558"/>
      <c r="I40" s="335">
        <v>2095</v>
      </c>
      <c r="J40" s="336">
        <v>874</v>
      </c>
      <c r="K40" s="336">
        <v>1221</v>
      </c>
      <c r="L40" s="15"/>
      <c r="M40" s="15"/>
      <c r="N40" s="15"/>
    </row>
    <row r="41" spans="1:14" ht="15" customHeight="1">
      <c r="A41" s="44" t="s">
        <v>220</v>
      </c>
      <c r="B41" s="326" t="s">
        <v>110</v>
      </c>
      <c r="C41" s="166">
        <f t="shared" si="4"/>
        <v>2348</v>
      </c>
      <c r="D41" s="166">
        <v>1531</v>
      </c>
      <c r="E41" s="166">
        <v>817</v>
      </c>
      <c r="F41" s="556" t="s">
        <v>375</v>
      </c>
      <c r="G41" s="557"/>
      <c r="H41" s="558"/>
      <c r="I41" s="335">
        <v>2326</v>
      </c>
      <c r="J41" s="336">
        <v>1438</v>
      </c>
      <c r="K41" s="336">
        <v>888</v>
      </c>
      <c r="L41" s="15"/>
      <c r="M41" s="15"/>
      <c r="N41" s="15"/>
    </row>
    <row r="42" spans="1:14" ht="15" customHeight="1">
      <c r="A42" s="44" t="s">
        <v>221</v>
      </c>
      <c r="B42" s="326" t="s">
        <v>129</v>
      </c>
      <c r="C42" s="166">
        <f t="shared" si="4"/>
        <v>5075</v>
      </c>
      <c r="D42" s="166">
        <v>2450</v>
      </c>
      <c r="E42" s="166">
        <v>2625</v>
      </c>
      <c r="F42" s="556" t="s">
        <v>376</v>
      </c>
      <c r="G42" s="557"/>
      <c r="H42" s="558"/>
      <c r="I42" s="335">
        <v>3334</v>
      </c>
      <c r="J42" s="336">
        <v>2255</v>
      </c>
      <c r="K42" s="336">
        <v>1079</v>
      </c>
      <c r="L42" s="15"/>
      <c r="M42" s="15"/>
      <c r="N42" s="15"/>
    </row>
    <row r="43" spans="1:14" ht="15" customHeight="1">
      <c r="A43" s="44" t="s">
        <v>222</v>
      </c>
      <c r="B43" s="326" t="s">
        <v>130</v>
      </c>
      <c r="C43" s="166">
        <f t="shared" si="4"/>
        <v>6938</v>
      </c>
      <c r="D43" s="166">
        <v>1732</v>
      </c>
      <c r="E43" s="166">
        <v>5206</v>
      </c>
      <c r="F43" s="556" t="s">
        <v>377</v>
      </c>
      <c r="G43" s="557"/>
      <c r="H43" s="558"/>
      <c r="I43" s="335">
        <v>4443</v>
      </c>
      <c r="J43" s="336">
        <v>1917</v>
      </c>
      <c r="K43" s="336">
        <v>2526</v>
      </c>
      <c r="L43" s="15"/>
      <c r="M43" s="15"/>
      <c r="N43" s="15"/>
    </row>
    <row r="44" spans="1:14" ht="15" customHeight="1">
      <c r="A44" s="44" t="s">
        <v>224</v>
      </c>
      <c r="B44" s="326" t="s">
        <v>131</v>
      </c>
      <c r="C44" s="166">
        <f t="shared" si="4"/>
        <v>4091</v>
      </c>
      <c r="D44" s="166">
        <v>1964</v>
      </c>
      <c r="E44" s="166">
        <v>2127</v>
      </c>
      <c r="F44" s="556" t="s">
        <v>378</v>
      </c>
      <c r="G44" s="557"/>
      <c r="H44" s="558"/>
      <c r="I44" s="335">
        <v>2852</v>
      </c>
      <c r="J44" s="336">
        <v>1183</v>
      </c>
      <c r="K44" s="336">
        <v>1669</v>
      </c>
      <c r="L44" s="15"/>
      <c r="M44" s="15"/>
      <c r="N44" s="15"/>
    </row>
    <row r="45" spans="1:14" ht="15" customHeight="1">
      <c r="A45" s="44" t="s">
        <v>225</v>
      </c>
      <c r="B45" s="326" t="s">
        <v>132</v>
      </c>
      <c r="C45" s="166">
        <f t="shared" si="4"/>
        <v>468</v>
      </c>
      <c r="D45" s="166">
        <v>304</v>
      </c>
      <c r="E45" s="166">
        <v>164</v>
      </c>
      <c r="F45" s="556" t="s">
        <v>379</v>
      </c>
      <c r="G45" s="557"/>
      <c r="H45" s="558"/>
      <c r="I45" s="335">
        <v>3806</v>
      </c>
      <c r="J45" s="336">
        <v>1749</v>
      </c>
      <c r="K45" s="336">
        <v>2057</v>
      </c>
      <c r="L45" s="15"/>
      <c r="M45" s="15"/>
      <c r="N45" s="15"/>
    </row>
    <row r="46" spans="1:14" ht="15" customHeight="1">
      <c r="A46" s="44" t="s">
        <v>226</v>
      </c>
      <c r="B46" s="326" t="s">
        <v>362</v>
      </c>
      <c r="C46" s="166">
        <f t="shared" si="4"/>
        <v>15812</v>
      </c>
      <c r="D46" s="166">
        <v>9274</v>
      </c>
      <c r="E46" s="166">
        <v>6538</v>
      </c>
      <c r="F46" s="556" t="s">
        <v>380</v>
      </c>
      <c r="G46" s="557"/>
      <c r="H46" s="558"/>
      <c r="I46" s="335">
        <v>7483</v>
      </c>
      <c r="J46" s="336">
        <v>1870</v>
      </c>
      <c r="K46" s="336">
        <v>5613</v>
      </c>
      <c r="L46" s="15"/>
      <c r="M46" s="15"/>
      <c r="N46" s="15"/>
    </row>
    <row r="47" spans="1:14" ht="15" customHeight="1">
      <c r="A47" s="44" t="s">
        <v>227</v>
      </c>
      <c r="B47" s="326" t="s">
        <v>112</v>
      </c>
      <c r="C47" s="166">
        <f t="shared" si="4"/>
        <v>4031</v>
      </c>
      <c r="D47" s="166">
        <v>3183</v>
      </c>
      <c r="E47" s="166">
        <v>848</v>
      </c>
      <c r="F47" s="556" t="s">
        <v>381</v>
      </c>
      <c r="G47" s="557"/>
      <c r="H47" s="558"/>
      <c r="I47" s="335">
        <v>213</v>
      </c>
      <c r="J47" s="336">
        <v>102</v>
      </c>
      <c r="K47" s="336">
        <v>111</v>
      </c>
      <c r="L47" s="15"/>
      <c r="M47" s="15"/>
      <c r="N47" s="15"/>
    </row>
    <row r="48" spans="1:14" ht="15" customHeight="1">
      <c r="A48" s="44" t="s">
        <v>228</v>
      </c>
      <c r="B48" s="326" t="s">
        <v>113</v>
      </c>
      <c r="C48" s="166">
        <f t="shared" si="4"/>
        <v>1198</v>
      </c>
      <c r="D48" s="166">
        <v>673</v>
      </c>
      <c r="E48" s="166">
        <v>525</v>
      </c>
      <c r="F48" s="556" t="s">
        <v>382</v>
      </c>
      <c r="G48" s="557"/>
      <c r="H48" s="566"/>
      <c r="I48" s="335">
        <v>5725</v>
      </c>
      <c r="J48" s="336">
        <v>3629</v>
      </c>
      <c r="K48" s="336">
        <v>2096</v>
      </c>
      <c r="L48" s="15"/>
      <c r="M48" s="15"/>
      <c r="N48" s="15"/>
    </row>
    <row r="49" spans="1:14" ht="15" customHeight="1">
      <c r="A49" s="128"/>
      <c r="B49" s="88"/>
      <c r="C49" s="166"/>
      <c r="D49" s="166"/>
      <c r="E49" s="166"/>
      <c r="F49" s="556" t="s">
        <v>383</v>
      </c>
      <c r="G49" s="557"/>
      <c r="H49" s="558"/>
      <c r="I49" s="335">
        <v>4018</v>
      </c>
      <c r="J49" s="336">
        <v>3120</v>
      </c>
      <c r="K49" s="336">
        <v>898</v>
      </c>
      <c r="L49" s="15"/>
      <c r="M49" s="15"/>
      <c r="N49" s="15"/>
    </row>
    <row r="50" spans="1:14" ht="15" customHeight="1">
      <c r="A50" s="128"/>
      <c r="B50" s="129"/>
      <c r="C50" s="166"/>
      <c r="D50" s="166"/>
      <c r="E50" s="166"/>
      <c r="F50" s="556" t="s">
        <v>384</v>
      </c>
      <c r="G50" s="557"/>
      <c r="H50" s="558"/>
      <c r="I50" s="335">
        <v>10874</v>
      </c>
      <c r="J50" s="336">
        <v>6379</v>
      </c>
      <c r="K50" s="336">
        <v>4495</v>
      </c>
      <c r="L50" s="15"/>
      <c r="M50" s="15"/>
      <c r="N50" s="15"/>
    </row>
    <row r="51" spans="1:14" ht="15" customHeight="1">
      <c r="A51" s="128"/>
      <c r="B51" s="67" t="s">
        <v>363</v>
      </c>
      <c r="C51" s="166">
        <f>SUM(C30:C32)</f>
        <v>872</v>
      </c>
      <c r="D51" s="166">
        <f>SUM(D30:D32)</f>
        <v>550</v>
      </c>
      <c r="E51" s="166">
        <f>SUM(E30:E32)</f>
        <v>322</v>
      </c>
      <c r="F51" s="559" t="s">
        <v>385</v>
      </c>
      <c r="G51" s="560"/>
      <c r="H51" s="561"/>
      <c r="I51" s="335">
        <v>672</v>
      </c>
      <c r="J51" s="336">
        <v>436</v>
      </c>
      <c r="K51" s="336">
        <v>236</v>
      </c>
      <c r="L51" s="15"/>
      <c r="M51" s="15"/>
      <c r="N51" s="15"/>
    </row>
    <row r="52" spans="1:14" ht="15" customHeight="1">
      <c r="A52" s="128"/>
      <c r="B52" s="67" t="s">
        <v>364</v>
      </c>
      <c r="C52" s="166">
        <f>SUM(C33:C35)</f>
        <v>16372</v>
      </c>
      <c r="D52" s="166">
        <f>SUM(D33:D35)</f>
        <v>12895</v>
      </c>
      <c r="E52" s="166">
        <f>SUM(E33:E35)</f>
        <v>3477</v>
      </c>
      <c r="F52" s="559" t="s">
        <v>386</v>
      </c>
      <c r="G52" s="560"/>
      <c r="H52" s="561"/>
      <c r="I52" s="335">
        <v>13083</v>
      </c>
      <c r="J52" s="336">
        <v>10247</v>
      </c>
      <c r="K52" s="336">
        <v>2836</v>
      </c>
      <c r="L52" s="15"/>
      <c r="M52" s="15"/>
      <c r="N52" s="15"/>
    </row>
    <row r="53" spans="1:14" ht="15" customHeight="1">
      <c r="A53" s="128"/>
      <c r="B53" s="67" t="s">
        <v>365</v>
      </c>
      <c r="C53" s="166">
        <f>SUM(C36:C47)</f>
        <v>65264</v>
      </c>
      <c r="D53" s="166">
        <f>SUM(D36:D47)</f>
        <v>36612</v>
      </c>
      <c r="E53" s="166">
        <f>SUM(E36:E47)</f>
        <v>28652</v>
      </c>
      <c r="F53" s="559" t="s">
        <v>387</v>
      </c>
      <c r="G53" s="560"/>
      <c r="H53" s="561"/>
      <c r="I53" s="335">
        <v>56040</v>
      </c>
      <c r="J53" s="336">
        <v>30167</v>
      </c>
      <c r="K53" s="336">
        <v>25873</v>
      </c>
      <c r="L53" s="15"/>
      <c r="M53" s="15"/>
      <c r="N53" s="15"/>
    </row>
    <row r="54" spans="1:14" ht="4.5" customHeight="1">
      <c r="A54" s="125"/>
      <c r="B54" s="126"/>
      <c r="C54" s="95"/>
      <c r="D54" s="95"/>
      <c r="E54" s="95"/>
      <c r="F54" s="332"/>
      <c r="G54" s="333"/>
      <c r="H54" s="48"/>
      <c r="I54" s="334"/>
      <c r="J54" s="125"/>
      <c r="K54" s="125"/>
      <c r="L54" s="15"/>
      <c r="M54" s="15"/>
      <c r="N54" s="15"/>
    </row>
    <row r="55" spans="1:20" ht="13.5" customHeight="1">
      <c r="A55" s="299" t="s">
        <v>139</v>
      </c>
      <c r="B55" s="96"/>
      <c r="C55" s="57"/>
      <c r="D55" s="57"/>
      <c r="E55" s="57"/>
      <c r="F55" s="57"/>
      <c r="G55" s="57"/>
      <c r="H55" s="57"/>
      <c r="I55" s="57"/>
      <c r="J55" s="57"/>
      <c r="K55" s="57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3.5" customHeight="1">
      <c r="A56" s="281" t="s">
        <v>347</v>
      </c>
      <c r="B56" s="2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3.5" customHeight="1">
      <c r="A57" s="281" t="s">
        <v>480</v>
      </c>
      <c r="B57" s="25"/>
      <c r="L57" s="15"/>
      <c r="M57" s="15"/>
      <c r="N57" s="15"/>
      <c r="O57" s="15"/>
      <c r="P57" s="15"/>
      <c r="Q57" s="15"/>
      <c r="R57" s="15"/>
      <c r="S57" s="15"/>
      <c r="T57" s="15"/>
    </row>
    <row r="58" spans="12:20" ht="12" customHeight="1">
      <c r="L58" s="15"/>
      <c r="M58" s="15"/>
      <c r="N58" s="15"/>
      <c r="O58" s="15"/>
      <c r="P58" s="15"/>
      <c r="Q58" s="15"/>
      <c r="R58" s="15"/>
      <c r="S58" s="15"/>
      <c r="T58" s="15"/>
    </row>
    <row r="59" spans="12:20" ht="12" customHeight="1">
      <c r="L59" s="15"/>
      <c r="M59" s="15"/>
      <c r="N59" s="15"/>
      <c r="O59" s="15"/>
      <c r="P59" s="15"/>
      <c r="Q59" s="15"/>
      <c r="R59" s="15"/>
      <c r="S59" s="15"/>
      <c r="T59" s="15"/>
    </row>
    <row r="60" spans="12:20" ht="12" customHeight="1">
      <c r="L60" s="15"/>
      <c r="M60" s="15"/>
      <c r="N60" s="15"/>
      <c r="O60" s="15"/>
      <c r="P60" s="15"/>
      <c r="Q60" s="15"/>
      <c r="R60" s="15"/>
      <c r="S60" s="15"/>
      <c r="T60" s="15"/>
    </row>
    <row r="61" spans="12:20" ht="12" customHeight="1">
      <c r="L61" s="15"/>
      <c r="M61" s="15"/>
      <c r="N61" s="15"/>
      <c r="O61" s="15"/>
      <c r="P61" s="15"/>
      <c r="Q61" s="15"/>
      <c r="R61" s="15"/>
      <c r="S61" s="15"/>
      <c r="T61" s="15"/>
    </row>
    <row r="62" spans="12:20" ht="12" customHeight="1">
      <c r="L62" s="15"/>
      <c r="M62" s="15"/>
      <c r="N62" s="15"/>
      <c r="O62" s="15"/>
      <c r="P62" s="15"/>
      <c r="Q62" s="15"/>
      <c r="R62" s="15"/>
      <c r="S62" s="15"/>
      <c r="T62" s="15"/>
    </row>
    <row r="63" spans="12:20" ht="12" customHeight="1">
      <c r="L63" s="15"/>
      <c r="M63" s="15"/>
      <c r="N63" s="15"/>
      <c r="O63" s="15"/>
      <c r="P63" s="15"/>
      <c r="Q63" s="15"/>
      <c r="R63" s="15"/>
      <c r="S63" s="15"/>
      <c r="T63" s="15"/>
    </row>
    <row r="64" spans="12:20" ht="12" customHeight="1">
      <c r="L64" s="15"/>
      <c r="M64" s="15"/>
      <c r="N64" s="15"/>
      <c r="O64" s="15"/>
      <c r="P64" s="15"/>
      <c r="Q64" s="15"/>
      <c r="R64" s="15"/>
      <c r="S64" s="15"/>
      <c r="T64" s="15"/>
    </row>
    <row r="65" spans="12:20" ht="12" customHeight="1">
      <c r="L65" s="15"/>
      <c r="M65" s="15"/>
      <c r="N65" s="15"/>
      <c r="O65" s="15"/>
      <c r="P65" s="15"/>
      <c r="Q65" s="15"/>
      <c r="R65" s="15"/>
      <c r="S65" s="15"/>
      <c r="T65" s="15"/>
    </row>
    <row r="66" spans="12:20" ht="12" customHeight="1">
      <c r="L66" s="15"/>
      <c r="M66" s="15"/>
      <c r="N66" s="15"/>
      <c r="O66" s="15"/>
      <c r="P66" s="15"/>
      <c r="Q66" s="15"/>
      <c r="R66" s="15"/>
      <c r="S66" s="15"/>
      <c r="T66" s="15"/>
    </row>
    <row r="67" spans="12:20" ht="12" customHeight="1">
      <c r="L67" s="15"/>
      <c r="M67" s="15"/>
      <c r="N67" s="15"/>
      <c r="O67" s="15"/>
      <c r="P67" s="15"/>
      <c r="Q67" s="15"/>
      <c r="R67" s="15"/>
      <c r="S67" s="15"/>
      <c r="T67" s="15"/>
    </row>
    <row r="68" spans="12:20" ht="13.5">
      <c r="L68" s="15"/>
      <c r="M68" s="15"/>
      <c r="N68" s="15"/>
      <c r="O68" s="15"/>
      <c r="P68" s="15"/>
      <c r="Q68" s="15"/>
      <c r="R68" s="15"/>
      <c r="S68" s="15"/>
      <c r="T68" s="15"/>
    </row>
    <row r="69" spans="12:20" ht="13.5">
      <c r="L69" s="15"/>
      <c r="M69" s="15"/>
      <c r="N69" s="15"/>
      <c r="O69" s="15"/>
      <c r="P69" s="15"/>
      <c r="Q69" s="15"/>
      <c r="R69" s="15"/>
      <c r="S69" s="15"/>
      <c r="T69" s="15"/>
    </row>
    <row r="70" spans="12:20" ht="13.5">
      <c r="L70" s="15"/>
      <c r="M70" s="15"/>
      <c r="N70" s="15"/>
      <c r="O70" s="15"/>
      <c r="P70" s="15"/>
      <c r="Q70" s="15"/>
      <c r="R70" s="15"/>
      <c r="S70" s="15"/>
      <c r="T70" s="15"/>
    </row>
    <row r="71" spans="12:20" ht="13.5">
      <c r="L71" s="15"/>
      <c r="M71" s="15"/>
      <c r="N71" s="15"/>
      <c r="O71" s="15"/>
      <c r="P71" s="15"/>
      <c r="Q71" s="15"/>
      <c r="R71" s="15"/>
      <c r="S71" s="15"/>
      <c r="T71" s="15"/>
    </row>
    <row r="72" spans="12:20" ht="13.5">
      <c r="L72" s="15"/>
      <c r="M72" s="15"/>
      <c r="N72" s="15"/>
      <c r="O72" s="15"/>
      <c r="P72" s="15"/>
      <c r="Q72" s="15"/>
      <c r="R72" s="15"/>
      <c r="S72" s="15"/>
      <c r="T72" s="15"/>
    </row>
    <row r="73" spans="12:20" ht="13.5">
      <c r="L73" s="15"/>
      <c r="M73" s="15"/>
      <c r="N73" s="15"/>
      <c r="O73" s="15"/>
      <c r="P73" s="15"/>
      <c r="Q73" s="15"/>
      <c r="R73" s="15"/>
      <c r="S73" s="15"/>
      <c r="T73" s="15"/>
    </row>
    <row r="74" spans="12:20" ht="13.5">
      <c r="L74" s="15"/>
      <c r="M74" s="15"/>
      <c r="N74" s="15"/>
      <c r="O74" s="15"/>
      <c r="P74" s="15"/>
      <c r="Q74" s="15"/>
      <c r="R74" s="15"/>
      <c r="S74" s="15"/>
      <c r="T74" s="15"/>
    </row>
    <row r="75" spans="12:20" ht="13.5">
      <c r="L75" s="15"/>
      <c r="M75" s="15"/>
      <c r="N75" s="15"/>
      <c r="O75" s="15"/>
      <c r="P75" s="15"/>
      <c r="Q75" s="15"/>
      <c r="R75" s="15"/>
      <c r="S75" s="15"/>
      <c r="T75" s="15"/>
    </row>
    <row r="76" spans="12:20" ht="13.5">
      <c r="L76" s="15"/>
      <c r="M76" s="15"/>
      <c r="N76" s="15"/>
      <c r="O76" s="15"/>
      <c r="P76" s="15"/>
      <c r="Q76" s="15"/>
      <c r="R76" s="15"/>
      <c r="S76" s="15"/>
      <c r="T76" s="15"/>
    </row>
    <row r="77" spans="12:20" ht="13.5">
      <c r="L77" s="15"/>
      <c r="M77" s="15"/>
      <c r="N77" s="15"/>
      <c r="O77" s="15"/>
      <c r="P77" s="15"/>
      <c r="Q77" s="15"/>
      <c r="R77" s="15"/>
      <c r="S77" s="15"/>
      <c r="T77" s="15"/>
    </row>
    <row r="78" spans="12:20" ht="13.5">
      <c r="L78" s="15"/>
      <c r="M78" s="15"/>
      <c r="N78" s="15"/>
      <c r="O78" s="15"/>
      <c r="P78" s="15"/>
      <c r="Q78" s="15"/>
      <c r="R78" s="15"/>
      <c r="S78" s="15"/>
      <c r="T78" s="15"/>
    </row>
    <row r="79" spans="12:20" ht="13.5">
      <c r="L79" s="15"/>
      <c r="M79" s="15"/>
      <c r="N79" s="15"/>
      <c r="O79" s="15"/>
      <c r="P79" s="15"/>
      <c r="Q79" s="15"/>
      <c r="R79" s="15"/>
      <c r="S79" s="15"/>
      <c r="T79" s="15"/>
    </row>
    <row r="80" spans="12:20" ht="13.5">
      <c r="L80" s="15"/>
      <c r="M80" s="15"/>
      <c r="N80" s="15"/>
      <c r="O80" s="15"/>
      <c r="P80" s="15"/>
      <c r="Q80" s="15"/>
      <c r="R80" s="15"/>
      <c r="S80" s="15"/>
      <c r="T80" s="15"/>
    </row>
    <row r="81" spans="12:20" ht="13.5">
      <c r="L81" s="15"/>
      <c r="M81" s="15"/>
      <c r="N81" s="15"/>
      <c r="O81" s="15"/>
      <c r="P81" s="15"/>
      <c r="Q81" s="15"/>
      <c r="R81" s="15"/>
      <c r="S81" s="15"/>
      <c r="T81" s="15"/>
    </row>
    <row r="82" spans="12:20" ht="13.5">
      <c r="L82" s="15"/>
      <c r="M82" s="15"/>
      <c r="N82" s="15"/>
      <c r="O82" s="15"/>
      <c r="P82" s="15"/>
      <c r="Q82" s="15"/>
      <c r="R82" s="15"/>
      <c r="S82" s="15"/>
      <c r="T82" s="15"/>
    </row>
    <row r="83" spans="12:20" ht="13.5">
      <c r="L83" s="15"/>
      <c r="M83" s="15"/>
      <c r="N83" s="15"/>
      <c r="O83" s="15"/>
      <c r="P83" s="15"/>
      <c r="Q83" s="15"/>
      <c r="R83" s="15"/>
      <c r="S83" s="15"/>
      <c r="T83" s="15"/>
    </row>
    <row r="84" spans="12:20" ht="13.5">
      <c r="L84" s="15"/>
      <c r="M84" s="15"/>
      <c r="N84" s="15"/>
      <c r="O84" s="15"/>
      <c r="P84" s="15"/>
      <c r="Q84" s="15"/>
      <c r="R84" s="15"/>
      <c r="S84" s="15"/>
      <c r="T84" s="15"/>
    </row>
    <row r="85" spans="12:20" ht="13.5">
      <c r="L85" s="15"/>
      <c r="M85" s="15"/>
      <c r="N85" s="15"/>
      <c r="O85" s="15"/>
      <c r="P85" s="15"/>
      <c r="Q85" s="15"/>
      <c r="R85" s="15"/>
      <c r="S85" s="15"/>
      <c r="T85" s="15"/>
    </row>
    <row r="86" spans="12:20" ht="13.5">
      <c r="L86" s="15"/>
      <c r="M86" s="15"/>
      <c r="N86" s="15"/>
      <c r="O86" s="15"/>
      <c r="P86" s="15"/>
      <c r="Q86" s="15"/>
      <c r="R86" s="15"/>
      <c r="S86" s="15"/>
      <c r="T86" s="15"/>
    </row>
    <row r="87" spans="12:20" ht="13.5">
      <c r="L87" s="15"/>
      <c r="M87" s="15"/>
      <c r="N87" s="15"/>
      <c r="O87" s="15"/>
      <c r="P87" s="15"/>
      <c r="Q87" s="15"/>
      <c r="R87" s="15"/>
      <c r="S87" s="15"/>
      <c r="T87" s="15"/>
    </row>
    <row r="88" spans="12:20" ht="13.5">
      <c r="L88" s="15"/>
      <c r="M88" s="15"/>
      <c r="N88" s="15"/>
      <c r="O88" s="15"/>
      <c r="P88" s="15"/>
      <c r="Q88" s="15"/>
      <c r="R88" s="15"/>
      <c r="S88" s="15"/>
      <c r="T88" s="15"/>
    </row>
    <row r="89" spans="12:20" ht="13.5">
      <c r="L89" s="15"/>
      <c r="M89" s="15"/>
      <c r="N89" s="15"/>
      <c r="O89" s="15"/>
      <c r="P89" s="15"/>
      <c r="Q89" s="15"/>
      <c r="R89" s="15"/>
      <c r="S89" s="15"/>
      <c r="T89" s="15"/>
    </row>
    <row r="90" spans="12:20" ht="13.5">
      <c r="L90" s="15"/>
      <c r="M90" s="15"/>
      <c r="N90" s="15"/>
      <c r="O90" s="15"/>
      <c r="P90" s="15"/>
      <c r="Q90" s="15"/>
      <c r="R90" s="15"/>
      <c r="S90" s="15"/>
      <c r="T90" s="15"/>
    </row>
    <row r="91" spans="12:20" ht="13.5">
      <c r="L91" s="15"/>
      <c r="M91" s="15"/>
      <c r="N91" s="15"/>
      <c r="O91" s="15"/>
      <c r="P91" s="15"/>
      <c r="Q91" s="15"/>
      <c r="R91" s="15"/>
      <c r="S91" s="15"/>
      <c r="T91" s="15"/>
    </row>
    <row r="92" spans="12:20" ht="13.5">
      <c r="L92" s="15"/>
      <c r="M92" s="15"/>
      <c r="N92" s="15"/>
      <c r="O92" s="15"/>
      <c r="P92" s="15"/>
      <c r="Q92" s="15"/>
      <c r="R92" s="15"/>
      <c r="S92" s="15"/>
      <c r="T92" s="15"/>
    </row>
    <row r="93" spans="12:20" ht="13.5">
      <c r="L93" s="15"/>
      <c r="M93" s="15"/>
      <c r="N93" s="15"/>
      <c r="O93" s="15"/>
      <c r="P93" s="15"/>
      <c r="Q93" s="15"/>
      <c r="R93" s="15"/>
      <c r="S93" s="15"/>
      <c r="T93" s="15"/>
    </row>
    <row r="94" spans="12:20" ht="13.5">
      <c r="L94" s="15"/>
      <c r="M94" s="15"/>
      <c r="N94" s="15"/>
      <c r="O94" s="15"/>
      <c r="P94" s="15"/>
      <c r="Q94" s="15"/>
      <c r="R94" s="15"/>
      <c r="S94" s="15"/>
      <c r="T94" s="15"/>
    </row>
    <row r="95" spans="12:20" ht="13.5">
      <c r="L95" s="15"/>
      <c r="M95" s="15"/>
      <c r="N95" s="15"/>
      <c r="O95" s="15"/>
      <c r="P95" s="15"/>
      <c r="Q95" s="15"/>
      <c r="R95" s="15"/>
      <c r="S95" s="15"/>
      <c r="T95" s="15"/>
    </row>
    <row r="96" spans="12:20" ht="13.5">
      <c r="L96" s="15"/>
      <c r="M96" s="15"/>
      <c r="N96" s="15"/>
      <c r="O96" s="15"/>
      <c r="P96" s="15"/>
      <c r="Q96" s="15"/>
      <c r="R96" s="15"/>
      <c r="S96" s="15"/>
      <c r="T96" s="15"/>
    </row>
    <row r="97" spans="12:20" ht="13.5">
      <c r="L97" s="15"/>
      <c r="M97" s="15"/>
      <c r="N97" s="15"/>
      <c r="O97" s="15"/>
      <c r="P97" s="15"/>
      <c r="Q97" s="15"/>
      <c r="R97" s="15"/>
      <c r="S97" s="15"/>
      <c r="T97" s="15"/>
    </row>
    <row r="98" spans="12:20" ht="13.5">
      <c r="L98" s="15"/>
      <c r="M98" s="15"/>
      <c r="N98" s="15"/>
      <c r="O98" s="15"/>
      <c r="P98" s="15"/>
      <c r="Q98" s="15"/>
      <c r="R98" s="15"/>
      <c r="S98" s="15"/>
      <c r="T98" s="15"/>
    </row>
    <row r="99" spans="12:20" ht="13.5">
      <c r="L99" s="15"/>
      <c r="M99" s="15"/>
      <c r="N99" s="15"/>
      <c r="O99" s="15"/>
      <c r="P99" s="15"/>
      <c r="Q99" s="15"/>
      <c r="R99" s="15"/>
      <c r="S99" s="15"/>
      <c r="T99" s="15"/>
    </row>
    <row r="100" spans="12:20" ht="13.5"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2:20" ht="13.5"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2:20" ht="13.5"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2:20" ht="13.5"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2:20" ht="13.5"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2:20" ht="13.5"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2:20" ht="13.5"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2:20" ht="13.5"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2:20" ht="13.5"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2:20" ht="13.5"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2:20" ht="13.5"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2:20" ht="13.5"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2:20" ht="13.5"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2:20" ht="13.5"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2:20" ht="13.5"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2:20" ht="13.5"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2:20" ht="13.5"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4:17" ht="13.5">
      <c r="N117" s="15"/>
      <c r="O117" s="15"/>
      <c r="P117" s="15"/>
      <c r="Q117" s="15"/>
    </row>
    <row r="118" spans="14:17" ht="13.5">
      <c r="N118" s="15"/>
      <c r="O118" s="15"/>
      <c r="P118" s="15"/>
      <c r="Q118" s="15"/>
    </row>
  </sheetData>
  <sheetProtection/>
  <mergeCells count="35">
    <mergeCell ref="A28:B28"/>
    <mergeCell ref="A7:B7"/>
    <mergeCell ref="F51:H51"/>
    <mergeCell ref="F52:H52"/>
    <mergeCell ref="F49:H49"/>
    <mergeCell ref="F42:H42"/>
    <mergeCell ref="F43:H43"/>
    <mergeCell ref="F44:H44"/>
    <mergeCell ref="F45:H45"/>
    <mergeCell ref="F46:H46"/>
    <mergeCell ref="F53:H53"/>
    <mergeCell ref="F28:H28"/>
    <mergeCell ref="F30:H30"/>
    <mergeCell ref="F50:H50"/>
    <mergeCell ref="F31:G31"/>
    <mergeCell ref="F33:H33"/>
    <mergeCell ref="F34:H34"/>
    <mergeCell ref="F35:H35"/>
    <mergeCell ref="F47:H47"/>
    <mergeCell ref="F48:H48"/>
    <mergeCell ref="F32:H32"/>
    <mergeCell ref="F39:H39"/>
    <mergeCell ref="F40:H40"/>
    <mergeCell ref="F41:H41"/>
    <mergeCell ref="F36:H36"/>
    <mergeCell ref="F37:H37"/>
    <mergeCell ref="F38:H38"/>
    <mergeCell ref="A4:B5"/>
    <mergeCell ref="F25:H26"/>
    <mergeCell ref="A25:B26"/>
    <mergeCell ref="I25:K25"/>
    <mergeCell ref="C25:E25"/>
    <mergeCell ref="F4:H4"/>
    <mergeCell ref="I4:K4"/>
    <mergeCell ref="C4:E4"/>
  </mergeCells>
  <printOptions/>
  <pageMargins left="0.5905511811023623" right="0.5905511811023623" top="0.5905511811023623" bottom="0.48" header="0.511811023622047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K1" sqref="K1"/>
    </sheetView>
  </sheetViews>
  <sheetFormatPr defaultColWidth="9.00390625" defaultRowHeight="13.5"/>
  <cols>
    <col min="1" max="1" width="18.75390625" style="197" customWidth="1"/>
    <col min="2" max="11" width="6.625" style="197" customWidth="1"/>
    <col min="12" max="16384" width="9.00390625" style="197" customWidth="1"/>
  </cols>
  <sheetData>
    <row r="1" s="40" customFormat="1" ht="13.5" customHeight="1">
      <c r="A1" s="36" t="s">
        <v>302</v>
      </c>
    </row>
    <row r="2" ht="19.5" customHeight="1">
      <c r="A2" s="245" t="s">
        <v>313</v>
      </c>
    </row>
    <row r="3" ht="13.5" customHeight="1">
      <c r="K3" s="339" t="s">
        <v>147</v>
      </c>
    </row>
    <row r="4" spans="1:11" ht="9.75" customHeight="1">
      <c r="A4" s="198"/>
      <c r="B4" s="199"/>
      <c r="C4" s="200"/>
      <c r="D4" s="200"/>
      <c r="E4" s="200"/>
      <c r="F4" s="198"/>
      <c r="G4" s="199"/>
      <c r="H4" s="199"/>
      <c r="I4" s="199"/>
      <c r="J4" s="199"/>
      <c r="K4" s="201"/>
    </row>
    <row r="5" spans="1:11" s="203" customFormat="1" ht="69.75" customHeight="1">
      <c r="A5" s="202" t="s">
        <v>207</v>
      </c>
      <c r="B5" s="418" t="s">
        <v>451</v>
      </c>
      <c r="C5" s="419" t="s">
        <v>229</v>
      </c>
      <c r="D5" s="426" t="s">
        <v>473</v>
      </c>
      <c r="E5" s="426" t="s">
        <v>478</v>
      </c>
      <c r="F5" s="426" t="s">
        <v>472</v>
      </c>
      <c r="G5" s="418" t="s">
        <v>452</v>
      </c>
      <c r="H5" s="427" t="s">
        <v>476</v>
      </c>
      <c r="I5" s="427" t="s">
        <v>477</v>
      </c>
      <c r="J5" s="427" t="s">
        <v>475</v>
      </c>
      <c r="K5" s="428" t="s">
        <v>474</v>
      </c>
    </row>
    <row r="6" s="203" customFormat="1" ht="3.75" customHeight="1">
      <c r="A6" s="204"/>
    </row>
    <row r="7" spans="1:11" ht="15" customHeight="1">
      <c r="A7" s="205" t="s">
        <v>199</v>
      </c>
      <c r="B7" s="197">
        <v>80669</v>
      </c>
      <c r="C7" s="197">
        <v>60484</v>
      </c>
      <c r="D7" s="197">
        <v>38773</v>
      </c>
      <c r="E7" s="197">
        <v>2403</v>
      </c>
      <c r="F7" s="197">
        <v>19308</v>
      </c>
      <c r="G7" s="197">
        <v>3802</v>
      </c>
      <c r="H7" s="197">
        <v>1344</v>
      </c>
      <c r="I7" s="197">
        <v>4476</v>
      </c>
      <c r="J7" s="197">
        <v>1610</v>
      </c>
      <c r="K7" s="197">
        <v>66</v>
      </c>
    </row>
    <row r="8" spans="1:11" ht="15" customHeight="1">
      <c r="A8" s="206" t="s">
        <v>230</v>
      </c>
      <c r="B8" s="197">
        <v>672</v>
      </c>
      <c r="C8" s="197">
        <v>99</v>
      </c>
      <c r="D8" s="197">
        <v>68</v>
      </c>
      <c r="E8" s="197">
        <v>5</v>
      </c>
      <c r="F8" s="197">
        <v>26</v>
      </c>
      <c r="G8" s="197">
        <v>16</v>
      </c>
      <c r="H8" s="197">
        <v>53</v>
      </c>
      <c r="I8" s="197">
        <v>239</v>
      </c>
      <c r="J8" s="197">
        <v>265</v>
      </c>
      <c r="K8" s="210" t="s">
        <v>168</v>
      </c>
    </row>
    <row r="9" spans="1:11" ht="15" customHeight="1">
      <c r="A9" s="207" t="s">
        <v>231</v>
      </c>
      <c r="B9" s="197">
        <v>666</v>
      </c>
      <c r="C9" s="197">
        <v>95</v>
      </c>
      <c r="D9" s="197">
        <v>65</v>
      </c>
      <c r="E9" s="197">
        <v>5</v>
      </c>
      <c r="F9" s="197">
        <v>25</v>
      </c>
      <c r="G9" s="197">
        <v>15</v>
      </c>
      <c r="H9" s="197">
        <v>53</v>
      </c>
      <c r="I9" s="197">
        <v>238</v>
      </c>
      <c r="J9" s="197">
        <v>265</v>
      </c>
      <c r="K9" s="210" t="s">
        <v>168</v>
      </c>
    </row>
    <row r="10" spans="1:11" ht="15" customHeight="1">
      <c r="A10" s="206" t="s">
        <v>232</v>
      </c>
      <c r="B10" s="210" t="s">
        <v>168</v>
      </c>
      <c r="C10" s="210" t="s">
        <v>168</v>
      </c>
      <c r="D10" s="210" t="s">
        <v>168</v>
      </c>
      <c r="E10" s="210" t="s">
        <v>168</v>
      </c>
      <c r="F10" s="210" t="s">
        <v>168</v>
      </c>
      <c r="G10" s="210" t="s">
        <v>168</v>
      </c>
      <c r="H10" s="210" t="s">
        <v>168</v>
      </c>
      <c r="I10" s="210" t="s">
        <v>168</v>
      </c>
      <c r="J10" s="210" t="s">
        <v>168</v>
      </c>
      <c r="K10" s="210" t="s">
        <v>168</v>
      </c>
    </row>
    <row r="11" spans="1:11" ht="15" customHeight="1">
      <c r="A11" s="208" t="s">
        <v>233</v>
      </c>
      <c r="B11" s="197">
        <v>11</v>
      </c>
      <c r="C11" s="197">
        <v>8</v>
      </c>
      <c r="D11" s="197">
        <v>7</v>
      </c>
      <c r="E11" s="197">
        <v>1</v>
      </c>
      <c r="F11" s="210" t="s">
        <v>168</v>
      </c>
      <c r="G11" s="197">
        <v>3</v>
      </c>
      <c r="H11" s="210" t="s">
        <v>168</v>
      </c>
      <c r="I11" s="210" t="s">
        <v>168</v>
      </c>
      <c r="J11" s="210" t="s">
        <v>168</v>
      </c>
      <c r="K11" s="210" t="s">
        <v>168</v>
      </c>
    </row>
    <row r="12" spans="1:11" ht="15" customHeight="1">
      <c r="A12" s="206" t="s">
        <v>234</v>
      </c>
      <c r="B12" s="197">
        <v>4794</v>
      </c>
      <c r="C12" s="197">
        <v>3114</v>
      </c>
      <c r="D12" s="197">
        <v>2605</v>
      </c>
      <c r="E12" s="197">
        <v>51</v>
      </c>
      <c r="F12" s="197">
        <v>458</v>
      </c>
      <c r="G12" s="197">
        <v>675</v>
      </c>
      <c r="H12" s="197">
        <v>220</v>
      </c>
      <c r="I12" s="197">
        <v>626</v>
      </c>
      <c r="J12" s="197">
        <v>154</v>
      </c>
      <c r="K12" s="210" t="s">
        <v>168</v>
      </c>
    </row>
    <row r="13" spans="1:11" ht="15" customHeight="1">
      <c r="A13" s="206" t="s">
        <v>235</v>
      </c>
      <c r="B13" s="197">
        <v>8278</v>
      </c>
      <c r="C13" s="197">
        <v>7454</v>
      </c>
      <c r="D13" s="197">
        <v>5899</v>
      </c>
      <c r="E13" s="197">
        <v>355</v>
      </c>
      <c r="F13" s="197">
        <v>1200</v>
      </c>
      <c r="G13" s="197">
        <v>458</v>
      </c>
      <c r="H13" s="197">
        <v>53</v>
      </c>
      <c r="I13" s="197">
        <v>191</v>
      </c>
      <c r="J13" s="197">
        <v>63</v>
      </c>
      <c r="K13" s="197">
        <v>55</v>
      </c>
    </row>
    <row r="14" spans="1:11" ht="15" customHeight="1">
      <c r="A14" s="206" t="s">
        <v>236</v>
      </c>
      <c r="B14" s="197">
        <v>357</v>
      </c>
      <c r="C14" s="197">
        <v>355</v>
      </c>
      <c r="D14" s="197">
        <v>303</v>
      </c>
      <c r="E14" s="197">
        <v>23</v>
      </c>
      <c r="F14" s="197">
        <v>29</v>
      </c>
      <c r="G14" s="197">
        <v>2</v>
      </c>
      <c r="H14" s="210" t="s">
        <v>168</v>
      </c>
      <c r="I14" s="210" t="s">
        <v>168</v>
      </c>
      <c r="J14" s="210" t="s">
        <v>168</v>
      </c>
      <c r="K14" s="210" t="s">
        <v>168</v>
      </c>
    </row>
    <row r="15" spans="1:11" ht="15" customHeight="1">
      <c r="A15" s="206" t="s">
        <v>237</v>
      </c>
      <c r="B15" s="197">
        <v>4048</v>
      </c>
      <c r="C15" s="197">
        <v>3600</v>
      </c>
      <c r="D15" s="197">
        <v>3039</v>
      </c>
      <c r="E15" s="197">
        <v>253</v>
      </c>
      <c r="F15" s="197">
        <v>308</v>
      </c>
      <c r="G15" s="197">
        <v>253</v>
      </c>
      <c r="H15" s="197">
        <v>22</v>
      </c>
      <c r="I15" s="197">
        <v>160</v>
      </c>
      <c r="J15" s="197">
        <v>13</v>
      </c>
      <c r="K15" s="210" t="s">
        <v>168</v>
      </c>
    </row>
    <row r="16" spans="1:11" ht="15" customHeight="1">
      <c r="A16" s="206" t="s">
        <v>238</v>
      </c>
      <c r="B16" s="197">
        <v>3540</v>
      </c>
      <c r="C16" s="197">
        <v>3268</v>
      </c>
      <c r="D16" s="197">
        <v>2094</v>
      </c>
      <c r="E16" s="197">
        <v>144</v>
      </c>
      <c r="F16" s="197">
        <v>1030</v>
      </c>
      <c r="G16" s="197">
        <v>90</v>
      </c>
      <c r="H16" s="197">
        <v>13</v>
      </c>
      <c r="I16" s="197">
        <v>153</v>
      </c>
      <c r="J16" s="197">
        <v>15</v>
      </c>
      <c r="K16" s="210" t="s">
        <v>168</v>
      </c>
    </row>
    <row r="17" spans="1:11" ht="15" customHeight="1">
      <c r="A17" s="206" t="s">
        <v>239</v>
      </c>
      <c r="B17" s="197">
        <v>11800</v>
      </c>
      <c r="C17" s="197">
        <v>10115</v>
      </c>
      <c r="D17" s="197">
        <v>5316</v>
      </c>
      <c r="E17" s="197">
        <v>357</v>
      </c>
      <c r="F17" s="197">
        <v>4442</v>
      </c>
      <c r="G17" s="197">
        <v>784</v>
      </c>
      <c r="H17" s="197">
        <v>186</v>
      </c>
      <c r="I17" s="197">
        <v>419</v>
      </c>
      <c r="J17" s="197">
        <v>295</v>
      </c>
      <c r="K17" s="210" t="s">
        <v>168</v>
      </c>
    </row>
    <row r="18" spans="1:11" ht="15" customHeight="1">
      <c r="A18" s="206" t="s">
        <v>240</v>
      </c>
      <c r="B18" s="197">
        <v>2095</v>
      </c>
      <c r="C18" s="197">
        <v>1969</v>
      </c>
      <c r="D18" s="197">
        <v>1431</v>
      </c>
      <c r="E18" s="197">
        <v>190</v>
      </c>
      <c r="F18" s="197">
        <v>348</v>
      </c>
      <c r="G18" s="197">
        <v>56</v>
      </c>
      <c r="H18" s="197">
        <v>10</v>
      </c>
      <c r="I18" s="197">
        <v>52</v>
      </c>
      <c r="J18" s="197">
        <v>8</v>
      </c>
      <c r="K18" s="210" t="s">
        <v>168</v>
      </c>
    </row>
    <row r="19" spans="1:11" ht="15" customHeight="1">
      <c r="A19" s="206" t="s">
        <v>241</v>
      </c>
      <c r="B19" s="197">
        <v>2326</v>
      </c>
      <c r="C19" s="197">
        <v>1447</v>
      </c>
      <c r="D19" s="197">
        <v>973</v>
      </c>
      <c r="E19" s="197">
        <v>53</v>
      </c>
      <c r="F19" s="197">
        <v>421</v>
      </c>
      <c r="G19" s="197">
        <v>421</v>
      </c>
      <c r="H19" s="197">
        <v>58</v>
      </c>
      <c r="I19" s="197">
        <v>311</v>
      </c>
      <c r="J19" s="197">
        <v>89</v>
      </c>
      <c r="K19" s="210" t="s">
        <v>168</v>
      </c>
    </row>
    <row r="20" spans="1:11" ht="15" customHeight="1">
      <c r="A20" s="206" t="s">
        <v>242</v>
      </c>
      <c r="B20" s="197">
        <v>3334</v>
      </c>
      <c r="C20" s="197">
        <v>2200</v>
      </c>
      <c r="D20" s="197">
        <v>1715</v>
      </c>
      <c r="E20" s="197">
        <v>98</v>
      </c>
      <c r="F20" s="197">
        <v>387</v>
      </c>
      <c r="G20" s="197">
        <v>311</v>
      </c>
      <c r="H20" s="197">
        <v>147</v>
      </c>
      <c r="I20" s="197">
        <v>573</v>
      </c>
      <c r="J20" s="197">
        <v>103</v>
      </c>
      <c r="K20" s="210" t="s">
        <v>168</v>
      </c>
    </row>
    <row r="21" spans="1:11" ht="15" customHeight="1">
      <c r="A21" s="206" t="s">
        <v>243</v>
      </c>
      <c r="B21" s="197">
        <v>4443</v>
      </c>
      <c r="C21" s="197">
        <v>3651</v>
      </c>
      <c r="D21" s="197">
        <v>1004</v>
      </c>
      <c r="E21" s="197">
        <v>47</v>
      </c>
      <c r="F21" s="197">
        <v>2600</v>
      </c>
      <c r="G21" s="197">
        <v>133</v>
      </c>
      <c r="H21" s="197">
        <v>218</v>
      </c>
      <c r="I21" s="197">
        <v>206</v>
      </c>
      <c r="J21" s="197">
        <v>235</v>
      </c>
      <c r="K21" s="210" t="s">
        <v>168</v>
      </c>
    </row>
    <row r="22" spans="1:11" ht="15" customHeight="1">
      <c r="A22" s="206" t="s">
        <v>244</v>
      </c>
      <c r="B22" s="197">
        <v>2852</v>
      </c>
      <c r="C22" s="197">
        <v>2144</v>
      </c>
      <c r="D22" s="197">
        <v>916</v>
      </c>
      <c r="E22" s="197">
        <v>69</v>
      </c>
      <c r="F22" s="197">
        <v>1159</v>
      </c>
      <c r="G22" s="197">
        <v>108</v>
      </c>
      <c r="H22" s="197">
        <v>120</v>
      </c>
      <c r="I22" s="197">
        <v>327</v>
      </c>
      <c r="J22" s="197">
        <v>149</v>
      </c>
      <c r="K22" s="197">
        <v>3</v>
      </c>
    </row>
    <row r="23" spans="1:11" ht="15" customHeight="1">
      <c r="A23" s="206" t="s">
        <v>245</v>
      </c>
      <c r="B23" s="197">
        <v>3806</v>
      </c>
      <c r="C23" s="197">
        <v>3407</v>
      </c>
      <c r="D23" s="197">
        <v>2161</v>
      </c>
      <c r="E23" s="197">
        <v>96</v>
      </c>
      <c r="F23" s="197">
        <v>1150</v>
      </c>
      <c r="G23" s="197">
        <v>66</v>
      </c>
      <c r="H23" s="197">
        <v>33</v>
      </c>
      <c r="I23" s="197">
        <v>286</v>
      </c>
      <c r="J23" s="197">
        <v>14</v>
      </c>
      <c r="K23" s="210" t="s">
        <v>168</v>
      </c>
    </row>
    <row r="24" spans="1:11" ht="15" customHeight="1">
      <c r="A24" s="206" t="s">
        <v>246</v>
      </c>
      <c r="B24" s="197">
        <v>7483</v>
      </c>
      <c r="C24" s="197">
        <v>7008</v>
      </c>
      <c r="D24" s="197">
        <v>4106</v>
      </c>
      <c r="E24" s="197">
        <v>211</v>
      </c>
      <c r="F24" s="197">
        <v>2691</v>
      </c>
      <c r="G24" s="197">
        <v>117</v>
      </c>
      <c r="H24" s="197">
        <v>136</v>
      </c>
      <c r="I24" s="197">
        <v>130</v>
      </c>
      <c r="J24" s="197">
        <v>87</v>
      </c>
      <c r="K24" s="210" t="s">
        <v>168</v>
      </c>
    </row>
    <row r="25" spans="1:11" ht="15" customHeight="1">
      <c r="A25" s="206" t="s">
        <v>247</v>
      </c>
      <c r="B25" s="197">
        <v>213</v>
      </c>
      <c r="C25" s="197">
        <v>211</v>
      </c>
      <c r="D25" s="197">
        <v>161</v>
      </c>
      <c r="E25" s="197">
        <v>3</v>
      </c>
      <c r="F25" s="197">
        <v>47</v>
      </c>
      <c r="G25" s="197">
        <v>2</v>
      </c>
      <c r="H25" s="210" t="s">
        <v>168</v>
      </c>
      <c r="I25" s="210" t="s">
        <v>168</v>
      </c>
      <c r="J25" s="210" t="s">
        <v>168</v>
      </c>
      <c r="K25" s="210" t="s">
        <v>168</v>
      </c>
    </row>
    <row r="26" spans="1:11" ht="15" customHeight="1">
      <c r="A26" s="206" t="s">
        <v>248</v>
      </c>
      <c r="B26" s="197">
        <v>5725</v>
      </c>
      <c r="C26" s="197">
        <v>4803</v>
      </c>
      <c r="D26" s="197">
        <v>2723</v>
      </c>
      <c r="E26" s="197">
        <v>212</v>
      </c>
      <c r="F26" s="197">
        <v>1868</v>
      </c>
      <c r="G26" s="197">
        <v>255</v>
      </c>
      <c r="H26" s="197">
        <v>43</v>
      </c>
      <c r="I26" s="197">
        <v>569</v>
      </c>
      <c r="J26" s="197">
        <v>46</v>
      </c>
      <c r="K26" s="197">
        <v>8</v>
      </c>
    </row>
    <row r="27" spans="1:11" ht="15" customHeight="1">
      <c r="A27" s="206" t="s">
        <v>249</v>
      </c>
      <c r="B27" s="197">
        <v>4018</v>
      </c>
      <c r="C27" s="197">
        <v>4016</v>
      </c>
      <c r="D27" s="197">
        <v>3622</v>
      </c>
      <c r="E27" s="197">
        <v>35</v>
      </c>
      <c r="F27" s="197">
        <v>359</v>
      </c>
      <c r="G27" s="210" t="s">
        <v>168</v>
      </c>
      <c r="H27" s="210" t="s">
        <v>168</v>
      </c>
      <c r="I27" s="210" t="s">
        <v>168</v>
      </c>
      <c r="J27" s="210" t="s">
        <v>168</v>
      </c>
      <c r="K27" s="210" t="s">
        <v>168</v>
      </c>
    </row>
    <row r="28" spans="1:11" ht="15" customHeight="1">
      <c r="A28" s="206" t="s">
        <v>250</v>
      </c>
      <c r="B28" s="197">
        <v>10874</v>
      </c>
      <c r="C28" s="197">
        <v>1615</v>
      </c>
      <c r="D28" s="197">
        <v>630</v>
      </c>
      <c r="E28" s="197">
        <v>200</v>
      </c>
      <c r="F28" s="197">
        <v>785</v>
      </c>
      <c r="G28" s="197">
        <v>52</v>
      </c>
      <c r="H28" s="197">
        <v>32</v>
      </c>
      <c r="I28" s="197">
        <v>234</v>
      </c>
      <c r="J28" s="197">
        <v>74</v>
      </c>
      <c r="K28" s="210" t="s">
        <v>168</v>
      </c>
    </row>
    <row r="29" spans="1:11" ht="3.75" customHeight="1">
      <c r="A29" s="206"/>
      <c r="K29" s="210"/>
    </row>
    <row r="30" spans="1:11" ht="15" customHeight="1">
      <c r="A30" s="206" t="s">
        <v>251</v>
      </c>
      <c r="B30" s="197">
        <v>672</v>
      </c>
      <c r="C30" s="197">
        <v>99</v>
      </c>
      <c r="D30" s="197">
        <v>68</v>
      </c>
      <c r="E30" s="197">
        <v>5</v>
      </c>
      <c r="F30" s="197">
        <v>26</v>
      </c>
      <c r="G30" s="197">
        <v>16</v>
      </c>
      <c r="H30" s="197">
        <v>53</v>
      </c>
      <c r="I30" s="197">
        <v>239</v>
      </c>
      <c r="J30" s="197">
        <v>265</v>
      </c>
      <c r="K30" s="210" t="s">
        <v>168</v>
      </c>
    </row>
    <row r="31" spans="1:11" ht="15" customHeight="1">
      <c r="A31" s="206" t="s">
        <v>252</v>
      </c>
      <c r="B31" s="197">
        <v>13083</v>
      </c>
      <c r="C31" s="197">
        <v>10576</v>
      </c>
      <c r="D31" s="197">
        <v>8511</v>
      </c>
      <c r="E31" s="197">
        <v>407</v>
      </c>
      <c r="F31" s="197">
        <v>1658</v>
      </c>
      <c r="G31" s="197">
        <v>1136</v>
      </c>
      <c r="H31" s="197">
        <v>273</v>
      </c>
      <c r="I31" s="197">
        <v>817</v>
      </c>
      <c r="J31" s="197">
        <v>217</v>
      </c>
      <c r="K31" s="197">
        <v>55</v>
      </c>
    </row>
    <row r="32" spans="1:11" ht="15" customHeight="1">
      <c r="A32" s="206" t="s">
        <v>206</v>
      </c>
      <c r="B32" s="197">
        <v>56040</v>
      </c>
      <c r="C32" s="197">
        <v>48194</v>
      </c>
      <c r="D32" s="197">
        <v>29564</v>
      </c>
      <c r="E32" s="197">
        <v>1791</v>
      </c>
      <c r="F32" s="197">
        <v>16839</v>
      </c>
      <c r="G32" s="197">
        <v>2598</v>
      </c>
      <c r="H32" s="197">
        <v>986</v>
      </c>
      <c r="I32" s="197">
        <v>3186</v>
      </c>
      <c r="J32" s="197">
        <v>1054</v>
      </c>
      <c r="K32" s="197">
        <v>11</v>
      </c>
    </row>
    <row r="33" ht="3.75" customHeight="1">
      <c r="A33" s="209"/>
    </row>
    <row r="34" spans="1:11" ht="13.5" customHeight="1">
      <c r="A34" s="337" t="s">
        <v>253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ht="13.5" customHeight="1">
      <c r="A35" s="338" t="s">
        <v>348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6.625" style="0" customWidth="1"/>
    <col min="2" max="7" width="8.625" style="0" customWidth="1"/>
    <col min="8" max="12" width="8.00390625" style="0" customWidth="1"/>
  </cols>
  <sheetData>
    <row r="1" s="40" customFormat="1" ht="13.5" customHeight="1">
      <c r="A1" s="36" t="s">
        <v>302</v>
      </c>
    </row>
    <row r="2" spans="1:12" ht="19.5" customHeight="1">
      <c r="A2" s="270" t="s">
        <v>314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35"/>
    </row>
    <row r="3" spans="1:8" ht="13.5" customHeight="1">
      <c r="A3" s="36"/>
      <c r="B3" s="36"/>
      <c r="C3" s="36"/>
      <c r="D3" s="36"/>
      <c r="E3" s="36"/>
      <c r="F3" s="36"/>
      <c r="G3" s="349" t="s">
        <v>114</v>
      </c>
      <c r="H3" s="36"/>
    </row>
    <row r="4" spans="1:7" ht="30" customHeight="1">
      <c r="A4" s="61" t="s">
        <v>1</v>
      </c>
      <c r="B4" s="61" t="s">
        <v>115</v>
      </c>
      <c r="C4" s="62" t="s">
        <v>116</v>
      </c>
      <c r="D4" s="213" t="s">
        <v>450</v>
      </c>
      <c r="E4" s="62" t="s">
        <v>255</v>
      </c>
      <c r="F4" s="212" t="s">
        <v>254</v>
      </c>
      <c r="G4" s="214" t="s">
        <v>449</v>
      </c>
    </row>
    <row r="5" spans="1:7" ht="5.25" customHeight="1">
      <c r="A5" s="51"/>
      <c r="B5" s="64"/>
      <c r="C5" s="64"/>
      <c r="D5" s="64"/>
      <c r="E5" s="64"/>
      <c r="F5" s="64"/>
      <c r="G5" s="64"/>
    </row>
    <row r="6" spans="1:7" ht="15" customHeight="1">
      <c r="A6" s="348" t="s">
        <v>392</v>
      </c>
      <c r="B6" s="335">
        <v>164788</v>
      </c>
      <c r="C6" s="336">
        <v>151434</v>
      </c>
      <c r="D6" s="336">
        <f>B6-C6</f>
        <v>13354</v>
      </c>
      <c r="E6" s="336">
        <v>68069</v>
      </c>
      <c r="F6" s="336">
        <v>54715</v>
      </c>
      <c r="G6" s="342">
        <f>B6/C6*100</f>
        <v>108.81836311528454</v>
      </c>
    </row>
    <row r="7" spans="1:7" ht="15" customHeight="1">
      <c r="A7" s="340" t="s">
        <v>389</v>
      </c>
      <c r="B7" s="343">
        <v>175523</v>
      </c>
      <c r="C7" s="344">
        <v>157506</v>
      </c>
      <c r="D7" s="344">
        <f>B7-C7</f>
        <v>18017</v>
      </c>
      <c r="E7" s="344">
        <v>75072</v>
      </c>
      <c r="F7" s="344">
        <v>57055</v>
      </c>
      <c r="G7" s="345">
        <f>B7/C7*100</f>
        <v>111.43892931062945</v>
      </c>
    </row>
    <row r="8" spans="1:7" ht="15" customHeight="1">
      <c r="A8" s="340" t="s">
        <v>390</v>
      </c>
      <c r="B8" s="343">
        <v>182157</v>
      </c>
      <c r="C8" s="344">
        <v>163987</v>
      </c>
      <c r="D8" s="344">
        <f>B8-C8</f>
        <v>18170</v>
      </c>
      <c r="E8" s="344">
        <v>73675</v>
      </c>
      <c r="F8" s="344">
        <v>55505</v>
      </c>
      <c r="G8" s="345">
        <f>B8/C8*100</f>
        <v>111.08014659698635</v>
      </c>
    </row>
    <row r="9" spans="1:7" s="89" customFormat="1" ht="15" customHeight="1">
      <c r="A9" s="340" t="s">
        <v>391</v>
      </c>
      <c r="B9" s="343">
        <v>193465</v>
      </c>
      <c r="C9" s="344">
        <v>172563</v>
      </c>
      <c r="D9" s="344">
        <f>B9-C9</f>
        <v>20902</v>
      </c>
      <c r="E9" s="344">
        <v>76263</v>
      </c>
      <c r="F9" s="344">
        <v>55361</v>
      </c>
      <c r="G9" s="345">
        <f>B9/C9*100</f>
        <v>112.11267768872817</v>
      </c>
    </row>
    <row r="10" spans="1:7" s="211" customFormat="1" ht="15" customHeight="1">
      <c r="A10" s="341" t="s">
        <v>149</v>
      </c>
      <c r="B10" s="346">
        <f>C10+E10-F10</f>
        <v>203252</v>
      </c>
      <c r="C10" s="346">
        <v>179668</v>
      </c>
      <c r="D10" s="346">
        <f>B10-C10</f>
        <v>23584</v>
      </c>
      <c r="E10" s="346">
        <v>73308</v>
      </c>
      <c r="F10" s="346">
        <v>49724</v>
      </c>
      <c r="G10" s="347">
        <f>B10/C10*100</f>
        <v>113.1264331990115</v>
      </c>
    </row>
    <row r="11" spans="1:11" ht="5.25" customHeight="1">
      <c r="A11" s="134"/>
      <c r="B11" s="131"/>
      <c r="C11" s="131"/>
      <c r="D11" s="131"/>
      <c r="E11" s="131"/>
      <c r="F11" s="131"/>
      <c r="G11" s="131"/>
      <c r="H11" s="15"/>
      <c r="I11" s="15"/>
      <c r="J11" s="15"/>
      <c r="K11" s="15"/>
    </row>
    <row r="12" spans="1:12" ht="13.5" customHeight="1">
      <c r="A12" s="350" t="s">
        <v>139</v>
      </c>
      <c r="B12" s="130"/>
      <c r="C12" s="130"/>
      <c r="D12" s="130"/>
      <c r="E12" s="130"/>
      <c r="F12" s="132"/>
      <c r="G12" s="132"/>
      <c r="H12" s="33"/>
      <c r="I12" s="33"/>
      <c r="J12" s="33"/>
      <c r="K12" s="31"/>
      <c r="L12" s="32"/>
    </row>
    <row r="13" spans="1:12" ht="13.5" customHeight="1">
      <c r="A13" s="351" t="s">
        <v>349</v>
      </c>
      <c r="B13" s="34"/>
      <c r="C13" s="34"/>
      <c r="D13" s="34"/>
      <c r="E13" s="34"/>
      <c r="F13" s="34"/>
      <c r="G13" s="34"/>
      <c r="H13" s="32"/>
      <c r="I13" s="32"/>
      <c r="J13" s="32"/>
      <c r="K13" s="32"/>
      <c r="L13" s="32"/>
    </row>
    <row r="14" spans="1:12" ht="13.5" customHeight="1">
      <c r="A14" s="351" t="s">
        <v>350</v>
      </c>
      <c r="B14" s="34"/>
      <c r="C14" s="34"/>
      <c r="D14" s="34"/>
      <c r="E14" s="34"/>
      <c r="F14" s="34"/>
      <c r="G14" s="34"/>
      <c r="H14" s="32"/>
      <c r="I14" s="32"/>
      <c r="J14" s="32"/>
      <c r="K14" s="32"/>
      <c r="L14" s="32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L1" sqref="L1"/>
    </sheetView>
  </sheetViews>
  <sheetFormatPr defaultColWidth="9.00390625" defaultRowHeight="13.5"/>
  <cols>
    <col min="1" max="1" width="18.25390625" style="217" customWidth="1"/>
    <col min="2" max="9" width="6.125" style="217" customWidth="1"/>
    <col min="10" max="10" width="6.625" style="217" customWidth="1"/>
    <col min="11" max="12" width="6.125" style="217" customWidth="1"/>
    <col min="13" max="16384" width="9.00390625" style="217" customWidth="1"/>
  </cols>
  <sheetData>
    <row r="1" spans="1:14" s="40" customFormat="1" ht="12.75" customHeight="1">
      <c r="A1" s="36" t="s">
        <v>302</v>
      </c>
      <c r="M1" s="39"/>
      <c r="N1" s="39"/>
    </row>
    <row r="2" spans="1:14" ht="18" customHeight="1">
      <c r="A2" s="216" t="s">
        <v>268</v>
      </c>
      <c r="M2" s="405"/>
      <c r="N2" s="405"/>
    </row>
    <row r="3" spans="1:14" ht="12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387" t="s">
        <v>147</v>
      </c>
      <c r="M3" s="405"/>
      <c r="N3" s="405"/>
    </row>
    <row r="4" spans="1:14" ht="25.5" customHeight="1">
      <c r="A4" s="380"/>
      <c r="B4" s="221" t="s">
        <v>256</v>
      </c>
      <c r="C4" s="222"/>
      <c r="D4" s="222"/>
      <c r="E4" s="222"/>
      <c r="F4" s="222"/>
      <c r="G4" s="222"/>
      <c r="H4" s="222"/>
      <c r="I4" s="223"/>
      <c r="J4" s="568" t="s">
        <v>257</v>
      </c>
      <c r="K4" s="569"/>
      <c r="L4" s="569"/>
      <c r="M4" s="405"/>
      <c r="N4" s="405"/>
    </row>
    <row r="5" spans="1:14" ht="9.75" customHeight="1">
      <c r="A5" s="381"/>
      <c r="B5" s="224"/>
      <c r="C5" s="225"/>
      <c r="D5" s="226"/>
      <c r="E5" s="224"/>
      <c r="F5" s="225"/>
      <c r="G5" s="227"/>
      <c r="H5" s="228"/>
      <c r="I5" s="224"/>
      <c r="J5" s="224"/>
      <c r="K5" s="229"/>
      <c r="L5" s="404"/>
      <c r="M5" s="405"/>
      <c r="N5" s="405"/>
    </row>
    <row r="6" spans="1:14" s="218" customFormat="1" ht="75" customHeight="1">
      <c r="A6" s="382" t="s">
        <v>207</v>
      </c>
      <c r="B6" s="230" t="s">
        <v>455</v>
      </c>
      <c r="C6" s="231" t="s">
        <v>258</v>
      </c>
      <c r="D6" s="232" t="s">
        <v>259</v>
      </c>
      <c r="E6" s="230" t="s">
        <v>260</v>
      </c>
      <c r="F6" s="230" t="s">
        <v>267</v>
      </c>
      <c r="G6" s="230" t="s">
        <v>261</v>
      </c>
      <c r="H6" s="230" t="s">
        <v>262</v>
      </c>
      <c r="I6" s="230" t="s">
        <v>263</v>
      </c>
      <c r="J6" s="230" t="s">
        <v>456</v>
      </c>
      <c r="K6" s="230" t="s">
        <v>264</v>
      </c>
      <c r="L6" s="231" t="s">
        <v>265</v>
      </c>
      <c r="M6" s="406"/>
      <c r="N6" s="406"/>
    </row>
    <row r="7" spans="1:14" s="218" customFormat="1" ht="6" customHeight="1">
      <c r="A7" s="233"/>
      <c r="B7" s="38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406"/>
      <c r="N7" s="406"/>
    </row>
    <row r="8" spans="1:14" s="219" customFormat="1" ht="19.5" customHeight="1">
      <c r="A8" s="429" t="s">
        <v>479</v>
      </c>
      <c r="B8" s="430">
        <v>80669</v>
      </c>
      <c r="C8" s="431">
        <v>5172</v>
      </c>
      <c r="D8" s="431">
        <v>602</v>
      </c>
      <c r="E8" s="431">
        <v>22408</v>
      </c>
      <c r="F8" s="431">
        <v>45539</v>
      </c>
      <c r="G8" s="431">
        <v>39353</v>
      </c>
      <c r="H8" s="431">
        <v>3522</v>
      </c>
      <c r="I8" s="431">
        <v>7550</v>
      </c>
      <c r="J8" s="431">
        <v>103041</v>
      </c>
      <c r="K8" s="431">
        <v>53379</v>
      </c>
      <c r="L8" s="431">
        <v>11868</v>
      </c>
      <c r="M8" s="28"/>
      <c r="N8" s="28"/>
    </row>
    <row r="9" spans="2:14" s="219" customFormat="1" ht="4.5" customHeight="1">
      <c r="B9" s="38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8"/>
      <c r="N9" s="28"/>
    </row>
    <row r="10" spans="1:14" ht="19.5" customHeight="1">
      <c r="A10" s="235" t="s">
        <v>269</v>
      </c>
      <c r="B10" s="385">
        <v>672</v>
      </c>
      <c r="C10" s="238">
        <v>508</v>
      </c>
      <c r="D10" s="238">
        <v>8</v>
      </c>
      <c r="E10" s="238">
        <v>98</v>
      </c>
      <c r="F10" s="238">
        <v>66</v>
      </c>
      <c r="G10" s="238">
        <v>56</v>
      </c>
      <c r="H10" s="238">
        <v>6</v>
      </c>
      <c r="I10" s="238" t="s">
        <v>168</v>
      </c>
      <c r="J10" s="238">
        <v>685</v>
      </c>
      <c r="K10" s="238">
        <v>67</v>
      </c>
      <c r="L10" s="238">
        <v>8</v>
      </c>
      <c r="M10" s="405"/>
      <c r="N10" s="405"/>
    </row>
    <row r="11" spans="1:14" ht="9.75" customHeight="1">
      <c r="A11" s="235" t="s">
        <v>266</v>
      </c>
      <c r="B11" s="385">
        <v>666</v>
      </c>
      <c r="C11" s="238">
        <v>508</v>
      </c>
      <c r="D11" s="238">
        <v>8</v>
      </c>
      <c r="E11" s="238">
        <v>97</v>
      </c>
      <c r="F11" s="238">
        <v>61</v>
      </c>
      <c r="G11" s="238">
        <v>51</v>
      </c>
      <c r="H11" s="238">
        <v>6</v>
      </c>
      <c r="I11" s="238" t="s">
        <v>168</v>
      </c>
      <c r="J11" s="238">
        <v>683</v>
      </c>
      <c r="K11" s="238">
        <v>67</v>
      </c>
      <c r="L11" s="238">
        <v>7</v>
      </c>
      <c r="M11" s="405"/>
      <c r="N11" s="405"/>
    </row>
    <row r="12" spans="1:14" ht="19.5" customHeight="1">
      <c r="A12" s="235" t="s">
        <v>270</v>
      </c>
      <c r="B12" s="385" t="s">
        <v>168</v>
      </c>
      <c r="C12" s="238" t="s">
        <v>168</v>
      </c>
      <c r="D12" s="238" t="s">
        <v>168</v>
      </c>
      <c r="E12" s="238" t="s">
        <v>168</v>
      </c>
      <c r="F12" s="238" t="s">
        <v>168</v>
      </c>
      <c r="G12" s="238" t="s">
        <v>168</v>
      </c>
      <c r="H12" s="238" t="s">
        <v>168</v>
      </c>
      <c r="I12" s="238" t="s">
        <v>168</v>
      </c>
      <c r="J12" s="238" t="s">
        <v>168</v>
      </c>
      <c r="K12" s="238" t="s">
        <v>168</v>
      </c>
      <c r="L12" s="238" t="s">
        <v>168</v>
      </c>
      <c r="M12" s="405"/>
      <c r="N12" s="405"/>
    </row>
    <row r="13" spans="1:14" ht="19.5" customHeight="1">
      <c r="A13" s="235" t="s">
        <v>271</v>
      </c>
      <c r="B13" s="385">
        <v>11</v>
      </c>
      <c r="C13" s="238" t="s">
        <v>168</v>
      </c>
      <c r="D13" s="238" t="s">
        <v>168</v>
      </c>
      <c r="E13" s="238">
        <v>1</v>
      </c>
      <c r="F13" s="238">
        <v>10</v>
      </c>
      <c r="G13" s="238">
        <v>9</v>
      </c>
      <c r="H13" s="238">
        <v>1</v>
      </c>
      <c r="I13" s="238" t="s">
        <v>168</v>
      </c>
      <c r="J13" s="238">
        <v>12</v>
      </c>
      <c r="K13" s="238">
        <v>10</v>
      </c>
      <c r="L13" s="238">
        <v>1</v>
      </c>
      <c r="M13" s="405"/>
      <c r="N13" s="405"/>
    </row>
    <row r="14" spans="1:14" ht="19.5" customHeight="1">
      <c r="A14" s="235" t="s">
        <v>272</v>
      </c>
      <c r="B14" s="385">
        <v>4794</v>
      </c>
      <c r="C14" s="238">
        <v>720</v>
      </c>
      <c r="D14" s="238">
        <v>107</v>
      </c>
      <c r="E14" s="238">
        <v>1241</v>
      </c>
      <c r="F14" s="238">
        <v>2833</v>
      </c>
      <c r="G14" s="238">
        <v>2194</v>
      </c>
      <c r="H14" s="238">
        <v>276</v>
      </c>
      <c r="I14" s="238" t="s">
        <v>168</v>
      </c>
      <c r="J14" s="238">
        <v>6107</v>
      </c>
      <c r="K14" s="238">
        <v>2947</v>
      </c>
      <c r="L14" s="238">
        <v>836</v>
      </c>
      <c r="M14" s="405"/>
      <c r="N14" s="405"/>
    </row>
    <row r="15" spans="1:14" ht="19.5" customHeight="1">
      <c r="A15" s="235" t="s">
        <v>273</v>
      </c>
      <c r="B15" s="385">
        <v>8278</v>
      </c>
      <c r="C15" s="238">
        <v>291</v>
      </c>
      <c r="D15" s="238">
        <v>43</v>
      </c>
      <c r="E15" s="238">
        <v>1209</v>
      </c>
      <c r="F15" s="238">
        <v>6777</v>
      </c>
      <c r="G15" s="238">
        <v>5803</v>
      </c>
      <c r="H15" s="238">
        <v>822</v>
      </c>
      <c r="I15" s="238">
        <v>1</v>
      </c>
      <c r="J15" s="238">
        <v>5984</v>
      </c>
      <c r="K15" s="238">
        <v>3611</v>
      </c>
      <c r="L15" s="238">
        <v>720</v>
      </c>
      <c r="M15" s="405"/>
      <c r="N15" s="405"/>
    </row>
    <row r="16" spans="1:14" ht="19.5" customHeight="1">
      <c r="A16" s="235" t="s">
        <v>274</v>
      </c>
      <c r="B16" s="385">
        <v>357</v>
      </c>
      <c r="C16" s="238" t="s">
        <v>168</v>
      </c>
      <c r="D16" s="238" t="s">
        <v>168</v>
      </c>
      <c r="E16" s="238">
        <v>104</v>
      </c>
      <c r="F16" s="238">
        <v>253</v>
      </c>
      <c r="G16" s="238">
        <v>233</v>
      </c>
      <c r="H16" s="238">
        <v>16</v>
      </c>
      <c r="I16" s="238" t="s">
        <v>168</v>
      </c>
      <c r="J16" s="238">
        <v>1129</v>
      </c>
      <c r="K16" s="238">
        <v>782</v>
      </c>
      <c r="L16" s="238">
        <v>239</v>
      </c>
      <c r="M16" s="405"/>
      <c r="N16" s="405"/>
    </row>
    <row r="17" spans="1:14" ht="19.5" customHeight="1">
      <c r="A17" s="235" t="s">
        <v>275</v>
      </c>
      <c r="B17" s="385">
        <v>4048</v>
      </c>
      <c r="C17" s="238">
        <v>191</v>
      </c>
      <c r="D17" s="238">
        <v>39</v>
      </c>
      <c r="E17" s="238">
        <v>489</v>
      </c>
      <c r="F17" s="238">
        <v>3367</v>
      </c>
      <c r="G17" s="238">
        <v>3002</v>
      </c>
      <c r="H17" s="238">
        <v>299</v>
      </c>
      <c r="I17" s="238">
        <v>1</v>
      </c>
      <c r="J17" s="238">
        <v>4787</v>
      </c>
      <c r="K17" s="238">
        <v>2843</v>
      </c>
      <c r="L17" s="238">
        <v>1197</v>
      </c>
      <c r="M17" s="405"/>
      <c r="N17" s="405"/>
    </row>
    <row r="18" spans="1:14" ht="19.5" customHeight="1">
      <c r="A18" s="235" t="s">
        <v>276</v>
      </c>
      <c r="B18" s="385">
        <v>3540</v>
      </c>
      <c r="C18" s="238">
        <v>90</v>
      </c>
      <c r="D18" s="238">
        <v>11</v>
      </c>
      <c r="E18" s="238">
        <v>897</v>
      </c>
      <c r="F18" s="238">
        <v>2553</v>
      </c>
      <c r="G18" s="238">
        <v>2258</v>
      </c>
      <c r="H18" s="238">
        <v>200</v>
      </c>
      <c r="I18" s="238" t="s">
        <v>168</v>
      </c>
      <c r="J18" s="238">
        <v>4567</v>
      </c>
      <c r="K18" s="238">
        <v>2937</v>
      </c>
      <c r="L18" s="238">
        <v>548</v>
      </c>
      <c r="M18" s="405"/>
      <c r="N18" s="405"/>
    </row>
    <row r="19" spans="1:14" ht="19.5" customHeight="1">
      <c r="A19" s="235" t="s">
        <v>277</v>
      </c>
      <c r="B19" s="385">
        <v>11800</v>
      </c>
      <c r="C19" s="238">
        <v>750</v>
      </c>
      <c r="D19" s="238">
        <v>123</v>
      </c>
      <c r="E19" s="238">
        <v>3873</v>
      </c>
      <c r="F19" s="238">
        <v>7177</v>
      </c>
      <c r="G19" s="238">
        <v>6336</v>
      </c>
      <c r="H19" s="238">
        <v>540</v>
      </c>
      <c r="I19" s="238" t="s">
        <v>168</v>
      </c>
      <c r="J19" s="238">
        <v>17596</v>
      </c>
      <c r="K19" s="238">
        <v>10256</v>
      </c>
      <c r="L19" s="238">
        <v>2416</v>
      </c>
      <c r="M19" s="405"/>
      <c r="N19" s="405"/>
    </row>
    <row r="20" spans="1:14" ht="19.5" customHeight="1">
      <c r="A20" s="235" t="s">
        <v>278</v>
      </c>
      <c r="B20" s="385">
        <v>2095</v>
      </c>
      <c r="C20" s="238">
        <v>57</v>
      </c>
      <c r="D20" s="238">
        <v>14</v>
      </c>
      <c r="E20" s="238">
        <v>538</v>
      </c>
      <c r="F20" s="238">
        <v>1500</v>
      </c>
      <c r="G20" s="238">
        <v>1375</v>
      </c>
      <c r="H20" s="238">
        <v>88</v>
      </c>
      <c r="I20" s="238" t="s">
        <v>168</v>
      </c>
      <c r="J20" s="238">
        <v>5119</v>
      </c>
      <c r="K20" s="238">
        <v>3542</v>
      </c>
      <c r="L20" s="238">
        <v>945</v>
      </c>
      <c r="M20" s="405"/>
      <c r="N20" s="405"/>
    </row>
    <row r="21" spans="1:14" ht="19.5" customHeight="1">
      <c r="A21" s="235" t="s">
        <v>279</v>
      </c>
      <c r="B21" s="385">
        <v>2326</v>
      </c>
      <c r="C21" s="238">
        <v>489</v>
      </c>
      <c r="D21" s="238">
        <v>40</v>
      </c>
      <c r="E21" s="238">
        <v>733</v>
      </c>
      <c r="F21" s="238">
        <v>1104</v>
      </c>
      <c r="G21" s="238">
        <v>955</v>
      </c>
      <c r="H21" s="238">
        <v>78</v>
      </c>
      <c r="I21" s="238" t="s">
        <v>168</v>
      </c>
      <c r="J21" s="238">
        <v>3221</v>
      </c>
      <c r="K21" s="238">
        <v>1557</v>
      </c>
      <c r="L21" s="238">
        <v>371</v>
      </c>
      <c r="M21" s="405"/>
      <c r="N21" s="405"/>
    </row>
    <row r="22" spans="1:14" ht="19.5" customHeight="1">
      <c r="A22" s="235" t="s">
        <v>280</v>
      </c>
      <c r="B22" s="385">
        <v>3334</v>
      </c>
      <c r="C22" s="238">
        <v>624</v>
      </c>
      <c r="D22" s="238">
        <v>34</v>
      </c>
      <c r="E22" s="238">
        <v>606</v>
      </c>
      <c r="F22" s="238">
        <v>2103</v>
      </c>
      <c r="G22" s="238">
        <v>1839</v>
      </c>
      <c r="H22" s="238">
        <v>177</v>
      </c>
      <c r="I22" s="238">
        <v>1</v>
      </c>
      <c r="J22" s="238">
        <v>4163</v>
      </c>
      <c r="K22" s="238">
        <v>2182</v>
      </c>
      <c r="L22" s="238">
        <v>663</v>
      </c>
      <c r="M22" s="405"/>
      <c r="N22" s="405"/>
    </row>
    <row r="23" spans="1:14" ht="19.5" customHeight="1">
      <c r="A23" s="235" t="s">
        <v>281</v>
      </c>
      <c r="B23" s="385">
        <v>4443</v>
      </c>
      <c r="C23" s="238">
        <v>269</v>
      </c>
      <c r="D23" s="238">
        <v>37</v>
      </c>
      <c r="E23" s="238">
        <v>2238</v>
      </c>
      <c r="F23" s="238">
        <v>1936</v>
      </c>
      <c r="G23" s="238">
        <v>1761</v>
      </c>
      <c r="H23" s="238">
        <v>98</v>
      </c>
      <c r="I23" s="238" t="s">
        <v>168</v>
      </c>
      <c r="J23" s="238">
        <v>6461</v>
      </c>
      <c r="K23" s="238">
        <v>3500</v>
      </c>
      <c r="L23" s="238">
        <v>377</v>
      </c>
      <c r="M23" s="405"/>
      <c r="N23" s="405"/>
    </row>
    <row r="24" spans="1:14" ht="19.5" customHeight="1">
      <c r="A24" s="235" t="s">
        <v>282</v>
      </c>
      <c r="B24" s="385">
        <v>2852</v>
      </c>
      <c r="C24" s="238">
        <v>302</v>
      </c>
      <c r="D24" s="238">
        <v>22</v>
      </c>
      <c r="E24" s="238">
        <v>1031</v>
      </c>
      <c r="F24" s="238">
        <v>1519</v>
      </c>
      <c r="G24" s="238">
        <v>1335</v>
      </c>
      <c r="H24" s="238">
        <v>99</v>
      </c>
      <c r="I24" s="238" t="s">
        <v>168</v>
      </c>
      <c r="J24" s="238">
        <v>3984</v>
      </c>
      <c r="K24" s="238">
        <v>2214</v>
      </c>
      <c r="L24" s="238">
        <v>352</v>
      </c>
      <c r="M24" s="405"/>
      <c r="N24" s="405"/>
    </row>
    <row r="25" spans="1:14" ht="19.5" customHeight="1">
      <c r="A25" s="235" t="s">
        <v>283</v>
      </c>
      <c r="B25" s="385">
        <v>3806</v>
      </c>
      <c r="C25" s="238">
        <v>189</v>
      </c>
      <c r="D25" s="238">
        <v>30</v>
      </c>
      <c r="E25" s="238">
        <v>857</v>
      </c>
      <c r="F25" s="238">
        <v>2760</v>
      </c>
      <c r="G25" s="238">
        <v>2460</v>
      </c>
      <c r="H25" s="238">
        <v>246</v>
      </c>
      <c r="I25" s="238" t="s">
        <v>168</v>
      </c>
      <c r="J25" s="238">
        <v>4203</v>
      </c>
      <c r="K25" s="238">
        <v>2661</v>
      </c>
      <c r="L25" s="238">
        <v>442</v>
      </c>
      <c r="M25" s="405"/>
      <c r="N25" s="405"/>
    </row>
    <row r="26" spans="1:14" ht="19.5" customHeight="1">
      <c r="A26" s="235" t="s">
        <v>284</v>
      </c>
      <c r="B26" s="385">
        <v>7483</v>
      </c>
      <c r="C26" s="238">
        <v>179</v>
      </c>
      <c r="D26" s="238">
        <v>22</v>
      </c>
      <c r="E26" s="238">
        <v>3056</v>
      </c>
      <c r="F26" s="238">
        <v>4248</v>
      </c>
      <c r="G26" s="238">
        <v>3943</v>
      </c>
      <c r="H26" s="238">
        <v>187</v>
      </c>
      <c r="I26" s="238" t="s">
        <v>168</v>
      </c>
      <c r="J26" s="238">
        <v>9098</v>
      </c>
      <c r="K26" s="238">
        <v>5152</v>
      </c>
      <c r="L26" s="238">
        <v>593</v>
      </c>
      <c r="M26" s="405"/>
      <c r="N26" s="405"/>
    </row>
    <row r="27" spans="1:14" ht="19.5" customHeight="1">
      <c r="A27" s="235" t="s">
        <v>285</v>
      </c>
      <c r="B27" s="385">
        <v>213</v>
      </c>
      <c r="C27" s="238" t="s">
        <v>168</v>
      </c>
      <c r="D27" s="238" t="s">
        <v>168</v>
      </c>
      <c r="E27" s="238">
        <v>49</v>
      </c>
      <c r="F27" s="238">
        <v>164</v>
      </c>
      <c r="G27" s="238">
        <v>157</v>
      </c>
      <c r="H27" s="238">
        <v>3</v>
      </c>
      <c r="I27" s="238" t="s">
        <v>168</v>
      </c>
      <c r="J27" s="238">
        <v>281</v>
      </c>
      <c r="K27" s="238">
        <v>209</v>
      </c>
      <c r="L27" s="238">
        <v>19</v>
      </c>
      <c r="M27" s="405"/>
      <c r="N27" s="405"/>
    </row>
    <row r="28" spans="1:14" ht="19.5" customHeight="1">
      <c r="A28" s="235" t="s">
        <v>286</v>
      </c>
      <c r="B28" s="385">
        <v>5725</v>
      </c>
      <c r="C28" s="238">
        <v>208</v>
      </c>
      <c r="D28" s="238">
        <v>37</v>
      </c>
      <c r="E28" s="238">
        <v>2358</v>
      </c>
      <c r="F28" s="238">
        <v>3158</v>
      </c>
      <c r="G28" s="238">
        <v>2781</v>
      </c>
      <c r="H28" s="238">
        <v>196</v>
      </c>
      <c r="I28" s="238">
        <v>1</v>
      </c>
      <c r="J28" s="238">
        <v>8276</v>
      </c>
      <c r="K28" s="238">
        <v>4582</v>
      </c>
      <c r="L28" s="238">
        <v>946</v>
      </c>
      <c r="M28" s="405"/>
      <c r="N28" s="405"/>
    </row>
    <row r="29" spans="1:14" ht="19.5" customHeight="1">
      <c r="A29" s="235" t="s">
        <v>287</v>
      </c>
      <c r="B29" s="385">
        <v>4018</v>
      </c>
      <c r="C29" s="238">
        <v>4</v>
      </c>
      <c r="D29" s="238">
        <v>4</v>
      </c>
      <c r="E29" s="238">
        <v>1724</v>
      </c>
      <c r="F29" s="238">
        <v>2290</v>
      </c>
      <c r="G29" s="238">
        <v>2135</v>
      </c>
      <c r="H29" s="238">
        <v>120</v>
      </c>
      <c r="I29" s="238" t="s">
        <v>168</v>
      </c>
      <c r="J29" s="238">
        <v>6010</v>
      </c>
      <c r="K29" s="238">
        <v>3270</v>
      </c>
      <c r="L29" s="238">
        <v>977</v>
      </c>
      <c r="M29" s="405"/>
      <c r="N29" s="405"/>
    </row>
    <row r="30" spans="1:14" ht="19.5" customHeight="1">
      <c r="A30" s="235" t="s">
        <v>288</v>
      </c>
      <c r="B30" s="385">
        <v>10874</v>
      </c>
      <c r="C30" s="238">
        <v>301</v>
      </c>
      <c r="D30" s="238">
        <v>31</v>
      </c>
      <c r="E30" s="238">
        <v>1306</v>
      </c>
      <c r="F30" s="238">
        <v>1721</v>
      </c>
      <c r="G30" s="238">
        <v>721</v>
      </c>
      <c r="H30" s="238">
        <v>70</v>
      </c>
      <c r="I30" s="238">
        <v>7546</v>
      </c>
      <c r="J30" s="238">
        <v>11358</v>
      </c>
      <c r="K30" s="238">
        <v>1057</v>
      </c>
      <c r="L30" s="238">
        <v>218</v>
      </c>
      <c r="M30" s="405"/>
      <c r="N30" s="405"/>
    </row>
    <row r="31" spans="1:14" ht="6" customHeight="1">
      <c r="A31" s="236"/>
      <c r="B31" s="38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405"/>
      <c r="N31" s="405"/>
    </row>
    <row r="32" spans="1:14" ht="13.5" customHeight="1">
      <c r="A32" s="355" t="s">
        <v>253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405"/>
      <c r="N32" s="405"/>
    </row>
    <row r="33" spans="1:14" ht="13.5" customHeight="1">
      <c r="A33" s="355" t="s">
        <v>351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405"/>
      <c r="N33" s="405"/>
    </row>
    <row r="34" spans="1:14" ht="13.5" customHeight="1">
      <c r="A34" s="355" t="s">
        <v>402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405"/>
      <c r="N34" s="405"/>
    </row>
    <row r="35" spans="13:14" ht="12">
      <c r="M35" s="405"/>
      <c r="N35" s="405"/>
    </row>
  </sheetData>
  <mergeCells count="1">
    <mergeCell ref="J4:L4"/>
  </mergeCells>
  <printOptions/>
  <pageMargins left="0.56" right="0.52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"/>
    </sheetView>
  </sheetViews>
  <sheetFormatPr defaultColWidth="9.00390625" defaultRowHeight="13.5"/>
  <cols>
    <col min="1" max="2" width="3.625" style="357" customWidth="1"/>
    <col min="3" max="3" width="4.875" style="357" customWidth="1"/>
    <col min="4" max="10" width="8.625" style="357" customWidth="1"/>
    <col min="11" max="16384" width="9.00390625" style="357" customWidth="1"/>
  </cols>
  <sheetData>
    <row r="1" spans="1:3" s="359" customFormat="1" ht="13.5" customHeight="1">
      <c r="A1" s="358" t="s">
        <v>302</v>
      </c>
      <c r="B1" s="358"/>
      <c r="C1" s="358"/>
    </row>
    <row r="2" spans="1:3" ht="19.5" customHeight="1">
      <c r="A2" s="360" t="s">
        <v>407</v>
      </c>
      <c r="B2" s="360"/>
      <c r="C2" s="360"/>
    </row>
    <row r="3" spans="4:10" ht="13.5" customHeight="1">
      <c r="D3" s="356"/>
      <c r="E3" s="356"/>
      <c r="F3" s="356"/>
      <c r="G3" s="356"/>
      <c r="H3" s="356"/>
      <c r="I3" s="356"/>
      <c r="J3" s="388" t="s">
        <v>147</v>
      </c>
    </row>
    <row r="4" spans="1:10" ht="19.5" customHeight="1">
      <c r="A4" s="370"/>
      <c r="B4" s="370"/>
      <c r="C4" s="370"/>
      <c r="D4" s="396"/>
      <c r="E4" s="573" t="s">
        <v>397</v>
      </c>
      <c r="F4" s="574"/>
      <c r="G4" s="574"/>
      <c r="H4" s="574"/>
      <c r="I4" s="574"/>
      <c r="J4" s="574"/>
    </row>
    <row r="5" spans="1:10" ht="19.5" customHeight="1">
      <c r="A5" s="356"/>
      <c r="B5" s="356"/>
      <c r="C5" s="356"/>
      <c r="D5" s="395"/>
      <c r="E5" s="575" t="s">
        <v>460</v>
      </c>
      <c r="F5" s="576"/>
      <c r="G5" s="575" t="s">
        <v>461</v>
      </c>
      <c r="H5" s="576"/>
      <c r="I5" s="576"/>
      <c r="J5" s="588" t="s">
        <v>432</v>
      </c>
    </row>
    <row r="6" spans="1:10" ht="19.5" customHeight="1">
      <c r="A6" s="356"/>
      <c r="B6" s="356"/>
      <c r="C6" s="356"/>
      <c r="D6" s="364"/>
      <c r="E6" s="367" t="s">
        <v>459</v>
      </c>
      <c r="F6" s="367" t="s">
        <v>395</v>
      </c>
      <c r="G6" s="367" t="s">
        <v>458</v>
      </c>
      <c r="H6" s="367" t="s">
        <v>457</v>
      </c>
      <c r="I6" s="368" t="s">
        <v>396</v>
      </c>
      <c r="J6" s="589"/>
    </row>
    <row r="7" spans="1:10" ht="19.5" customHeight="1">
      <c r="A7" s="570" t="s">
        <v>464</v>
      </c>
      <c r="B7" s="577" t="s">
        <v>400</v>
      </c>
      <c r="C7" s="578"/>
      <c r="D7" s="367" t="s">
        <v>68</v>
      </c>
      <c r="E7" s="365">
        <f>SUM(E8,E9)</f>
        <v>5172</v>
      </c>
      <c r="F7" s="365">
        <f>SUM(F8,F9)</f>
        <v>24323</v>
      </c>
      <c r="G7" s="365">
        <f>SUM(G8,G9)</f>
        <v>44809</v>
      </c>
      <c r="H7" s="365">
        <f>SUM(H8,H9)</f>
        <v>4137</v>
      </c>
      <c r="I7" s="365">
        <f>SUM(I8,I9)</f>
        <v>3644</v>
      </c>
      <c r="J7" s="365">
        <f>SUM(J8:J9)</f>
        <v>8222</v>
      </c>
    </row>
    <row r="8" spans="1:10" ht="19.5" customHeight="1">
      <c r="A8" s="571"/>
      <c r="B8" s="579"/>
      <c r="C8" s="580"/>
      <c r="D8" s="367" t="s">
        <v>398</v>
      </c>
      <c r="E8" s="362">
        <v>5172</v>
      </c>
      <c r="F8" s="362">
        <v>22408</v>
      </c>
      <c r="G8" s="362">
        <v>39353</v>
      </c>
      <c r="H8" s="362">
        <v>3522</v>
      </c>
      <c r="I8" s="362">
        <v>2664</v>
      </c>
      <c r="J8" s="362">
        <v>7550</v>
      </c>
    </row>
    <row r="9" spans="1:10" ht="19.5" customHeight="1">
      <c r="A9" s="571"/>
      <c r="B9" s="581"/>
      <c r="C9" s="582"/>
      <c r="D9" s="367" t="s">
        <v>399</v>
      </c>
      <c r="E9" s="389">
        <v>0</v>
      </c>
      <c r="F9" s="362">
        <v>1915</v>
      </c>
      <c r="G9" s="362">
        <v>5456</v>
      </c>
      <c r="H9" s="362">
        <v>615</v>
      </c>
      <c r="I9" s="362">
        <v>980</v>
      </c>
      <c r="J9" s="362">
        <v>672</v>
      </c>
    </row>
    <row r="10" spans="1:10" ht="19.5" customHeight="1">
      <c r="A10" s="571"/>
      <c r="B10" s="585" t="s">
        <v>401</v>
      </c>
      <c r="C10" s="583" t="s">
        <v>463</v>
      </c>
      <c r="D10" s="367" t="s">
        <v>68</v>
      </c>
      <c r="E10" s="392">
        <v>0</v>
      </c>
      <c r="F10" s="365">
        <f>SUM(F11:F12)</f>
        <v>59866</v>
      </c>
      <c r="G10" s="391"/>
      <c r="H10" s="391"/>
      <c r="I10" s="391"/>
      <c r="J10" s="391"/>
    </row>
    <row r="11" spans="1:10" ht="19.5" customHeight="1">
      <c r="A11" s="571"/>
      <c r="B11" s="586"/>
      <c r="C11" s="583"/>
      <c r="D11" s="367" t="s">
        <v>398</v>
      </c>
      <c r="E11" s="389">
        <v>0</v>
      </c>
      <c r="F11" s="362">
        <v>53379</v>
      </c>
      <c r="G11" s="390"/>
      <c r="H11" s="390"/>
      <c r="I11" s="390"/>
      <c r="J11" s="390"/>
    </row>
    <row r="12" spans="1:10" ht="19.5" customHeight="1">
      <c r="A12" s="571"/>
      <c r="B12" s="586"/>
      <c r="C12" s="583"/>
      <c r="D12" s="367" t="s">
        <v>399</v>
      </c>
      <c r="E12" s="393">
        <v>0</v>
      </c>
      <c r="F12" s="366">
        <v>6487</v>
      </c>
      <c r="G12" s="390"/>
      <c r="H12" s="390"/>
      <c r="I12" s="390"/>
      <c r="J12" s="390"/>
    </row>
    <row r="13" spans="1:10" ht="19.5" customHeight="1">
      <c r="A13" s="571"/>
      <c r="B13" s="586"/>
      <c r="C13" s="583" t="s">
        <v>462</v>
      </c>
      <c r="D13" s="367" t="s">
        <v>68</v>
      </c>
      <c r="E13" s="389">
        <v>0</v>
      </c>
      <c r="F13" s="362">
        <f>SUM(F14:F15)</f>
        <v>12878</v>
      </c>
      <c r="G13" s="390"/>
      <c r="H13" s="390"/>
      <c r="I13" s="390"/>
      <c r="J13" s="390"/>
    </row>
    <row r="14" spans="1:10" ht="19.5" customHeight="1">
      <c r="A14" s="571"/>
      <c r="B14" s="586"/>
      <c r="C14" s="583"/>
      <c r="D14" s="367" t="s">
        <v>398</v>
      </c>
      <c r="E14" s="389">
        <v>0</v>
      </c>
      <c r="F14" s="362">
        <v>11868</v>
      </c>
      <c r="G14" s="390"/>
      <c r="H14" s="390"/>
      <c r="I14" s="390"/>
      <c r="J14" s="390"/>
    </row>
    <row r="15" spans="1:10" ht="19.5" customHeight="1">
      <c r="A15" s="572"/>
      <c r="B15" s="587"/>
      <c r="C15" s="584"/>
      <c r="D15" s="369" t="s">
        <v>399</v>
      </c>
      <c r="E15" s="394">
        <v>0</v>
      </c>
      <c r="F15" s="363">
        <v>1010</v>
      </c>
      <c r="G15" s="390"/>
      <c r="H15" s="390"/>
      <c r="I15" s="390"/>
      <c r="J15" s="390"/>
    </row>
    <row r="16" spans="1:10" ht="13.5" customHeight="1">
      <c r="A16" s="361" t="s">
        <v>253</v>
      </c>
      <c r="B16" s="361"/>
      <c r="C16" s="361"/>
      <c r="D16" s="356"/>
      <c r="E16" s="356"/>
      <c r="F16" s="356"/>
      <c r="G16" s="356"/>
      <c r="H16" s="356"/>
      <c r="I16" s="356"/>
      <c r="J16" s="356"/>
    </row>
  </sheetData>
  <mergeCells count="9">
    <mergeCell ref="A7:A15"/>
    <mergeCell ref="E4:J4"/>
    <mergeCell ref="E5:F5"/>
    <mergeCell ref="G5:I5"/>
    <mergeCell ref="B7:C9"/>
    <mergeCell ref="C10:C12"/>
    <mergeCell ref="C13:C15"/>
    <mergeCell ref="B10:B15"/>
    <mergeCell ref="J5:J6"/>
  </mergeCells>
  <printOptions/>
  <pageMargins left="0.57" right="0.4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1" sqref="J1"/>
    </sheetView>
  </sheetViews>
  <sheetFormatPr defaultColWidth="9.00390625" defaultRowHeight="13.5"/>
  <cols>
    <col min="1" max="1" width="7.625" style="0" customWidth="1"/>
    <col min="2" max="10" width="8.125" style="0" customWidth="1"/>
  </cols>
  <sheetData>
    <row r="1" spans="1:10" s="40" customFormat="1" ht="13.5" customHeight="1">
      <c r="A1" s="288" t="s">
        <v>302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24" customHeight="1">
      <c r="A2" s="289" t="s">
        <v>305</v>
      </c>
      <c r="I2" s="298"/>
      <c r="J2" s="298" t="s">
        <v>10</v>
      </c>
    </row>
    <row r="3" spans="1:10" ht="13.5">
      <c r="A3" s="479" t="s">
        <v>1</v>
      </c>
      <c r="B3" s="479" t="s">
        <v>2</v>
      </c>
      <c r="C3" s="482" t="s">
        <v>409</v>
      </c>
      <c r="D3" s="482"/>
      <c r="E3" s="482"/>
      <c r="F3" s="482" t="s">
        <v>447</v>
      </c>
      <c r="G3" s="482"/>
      <c r="H3" s="469" t="s">
        <v>11</v>
      </c>
      <c r="I3" s="469"/>
      <c r="J3" s="471" t="s">
        <v>3</v>
      </c>
    </row>
    <row r="4" spans="1:10" ht="13.5">
      <c r="A4" s="480"/>
      <c r="B4" s="480"/>
      <c r="C4" s="466"/>
      <c r="D4" s="466"/>
      <c r="E4" s="466"/>
      <c r="F4" s="466"/>
      <c r="G4" s="466"/>
      <c r="H4" s="470" t="s">
        <v>12</v>
      </c>
      <c r="I4" s="470"/>
      <c r="J4" s="472"/>
    </row>
    <row r="5" spans="1:10" ht="13.5">
      <c r="A5" s="480"/>
      <c r="B5" s="480"/>
      <c r="C5" s="466" t="s">
        <v>5</v>
      </c>
      <c r="D5" s="466" t="s">
        <v>6</v>
      </c>
      <c r="E5" s="466" t="s">
        <v>7</v>
      </c>
      <c r="F5" s="466" t="s">
        <v>13</v>
      </c>
      <c r="G5" s="81" t="s">
        <v>14</v>
      </c>
      <c r="H5" s="466" t="s">
        <v>15</v>
      </c>
      <c r="I5" s="466" t="s">
        <v>16</v>
      </c>
      <c r="J5" s="456" t="s">
        <v>141</v>
      </c>
    </row>
    <row r="6" spans="1:10" ht="13.5">
      <c r="A6" s="480"/>
      <c r="B6" s="480"/>
      <c r="C6" s="466"/>
      <c r="D6" s="466"/>
      <c r="E6" s="466"/>
      <c r="F6" s="466"/>
      <c r="G6" s="70" t="s">
        <v>17</v>
      </c>
      <c r="H6" s="466"/>
      <c r="I6" s="466"/>
      <c r="J6" s="457"/>
    </row>
    <row r="7" spans="1:10" ht="5.25" customHeight="1">
      <c r="A7" s="51"/>
      <c r="B7" s="64"/>
      <c r="C7" s="64"/>
      <c r="D7" s="64"/>
      <c r="E7" s="64"/>
      <c r="F7" s="64"/>
      <c r="G7" s="65"/>
      <c r="H7" s="64"/>
      <c r="I7" s="64"/>
      <c r="J7" s="65"/>
    </row>
    <row r="8" spans="1:10" ht="18" customHeight="1">
      <c r="A8" s="291" t="s">
        <v>354</v>
      </c>
      <c r="B8" s="43">
        <v>47951</v>
      </c>
      <c r="C8" s="43">
        <f>D8+E8</f>
        <v>140249</v>
      </c>
      <c r="D8" s="43">
        <v>69860</v>
      </c>
      <c r="E8" s="43">
        <v>70389</v>
      </c>
      <c r="F8" s="92">
        <v>24.2</v>
      </c>
      <c r="G8" s="92">
        <v>20.8</v>
      </c>
      <c r="H8" s="92">
        <v>95.7</v>
      </c>
      <c r="I8" s="92">
        <v>86</v>
      </c>
      <c r="J8" s="43">
        <v>6743</v>
      </c>
    </row>
    <row r="9" spans="1:10" ht="18" customHeight="1">
      <c r="A9" s="291" t="s">
        <v>356</v>
      </c>
      <c r="B9" s="43">
        <v>54560</v>
      </c>
      <c r="C9" s="43">
        <f>D9+E9</f>
        <v>149630</v>
      </c>
      <c r="D9" s="43">
        <v>74992</v>
      </c>
      <c r="E9" s="43">
        <v>74638</v>
      </c>
      <c r="F9" s="92">
        <v>24.4</v>
      </c>
      <c r="G9" s="92">
        <v>22.2</v>
      </c>
      <c r="H9" s="92">
        <v>97.9</v>
      </c>
      <c r="I9" s="92">
        <v>91</v>
      </c>
      <c r="J9" s="43">
        <v>6740</v>
      </c>
    </row>
    <row r="10" spans="1:10" ht="18" customHeight="1">
      <c r="A10" s="292" t="s">
        <v>355</v>
      </c>
      <c r="B10" s="43">
        <v>61381</v>
      </c>
      <c r="C10" s="43">
        <f>D10+E10</f>
        <v>155580</v>
      </c>
      <c r="D10" s="43">
        <v>77840</v>
      </c>
      <c r="E10" s="43">
        <v>77740</v>
      </c>
      <c r="F10" s="92">
        <v>24.4</v>
      </c>
      <c r="G10" s="92">
        <v>22.6</v>
      </c>
      <c r="H10" s="92">
        <v>98.5</v>
      </c>
      <c r="I10" s="92">
        <v>92.6</v>
      </c>
      <c r="J10" s="43">
        <v>6884</v>
      </c>
    </row>
    <row r="11" spans="1:10" ht="18" customHeight="1">
      <c r="A11" s="100">
        <v>12</v>
      </c>
      <c r="B11" s="47">
        <v>68300</v>
      </c>
      <c r="C11" s="47">
        <f>D11+E11</f>
        <v>162440</v>
      </c>
      <c r="D11" s="47">
        <v>81398</v>
      </c>
      <c r="E11" s="47">
        <v>81042</v>
      </c>
      <c r="F11" s="168">
        <v>24.4</v>
      </c>
      <c r="G11" s="168">
        <v>22.7</v>
      </c>
      <c r="H11" s="168">
        <v>98.6</v>
      </c>
      <c r="I11" s="168">
        <v>92.6</v>
      </c>
      <c r="J11" s="47">
        <v>7162</v>
      </c>
    </row>
    <row r="12" spans="1:10" s="89" customFormat="1" ht="18" customHeight="1">
      <c r="A12" s="100">
        <v>17</v>
      </c>
      <c r="B12" s="47">
        <v>73812</v>
      </c>
      <c r="C12" s="47">
        <f>D12+E12</f>
        <v>170197</v>
      </c>
      <c r="D12" s="47">
        <v>84685</v>
      </c>
      <c r="E12" s="47">
        <v>85512</v>
      </c>
      <c r="F12" s="168">
        <v>24.4</v>
      </c>
      <c r="G12" s="168">
        <v>22.2</v>
      </c>
      <c r="H12" s="168">
        <v>98.6</v>
      </c>
      <c r="I12" s="168">
        <v>91.1</v>
      </c>
      <c r="J12" s="47">
        <v>7663</v>
      </c>
    </row>
    <row r="13" spans="1:10" s="148" customFormat="1" ht="18" customHeight="1">
      <c r="A13" s="297">
        <v>22</v>
      </c>
      <c r="B13" s="135">
        <v>80073</v>
      </c>
      <c r="C13" s="4">
        <v>177344</v>
      </c>
      <c r="D13" s="135">
        <v>88321</v>
      </c>
      <c r="E13" s="135">
        <v>89023</v>
      </c>
      <c r="F13" s="152">
        <v>24.38</v>
      </c>
      <c r="G13" s="152">
        <v>22.29</v>
      </c>
      <c r="H13" s="152">
        <v>98.7</v>
      </c>
      <c r="I13" s="169">
        <f>ROUND((G13/F13)*100,2)</f>
        <v>91.43</v>
      </c>
      <c r="J13" s="135">
        <v>7956.2</v>
      </c>
    </row>
    <row r="14" spans="1:10" ht="5.25" customHeight="1">
      <c r="A14" s="59"/>
      <c r="B14" s="53"/>
      <c r="C14" s="53"/>
      <c r="D14" s="53"/>
      <c r="E14" s="53"/>
      <c r="F14" s="54"/>
      <c r="G14" s="54"/>
      <c r="H14" s="54"/>
      <c r="I14" s="54"/>
      <c r="J14" s="53"/>
    </row>
    <row r="15" spans="1:10" s="25" customFormat="1" ht="13.5" customHeight="1">
      <c r="A15" s="299" t="s">
        <v>139</v>
      </c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s="25" customFormat="1" ht="13.5" customHeight="1">
      <c r="A16" s="473" t="s">
        <v>393</v>
      </c>
      <c r="B16" s="474"/>
      <c r="C16" s="474"/>
      <c r="D16" s="474"/>
      <c r="E16" s="474"/>
      <c r="F16" s="474"/>
      <c r="G16" s="474"/>
      <c r="H16" s="474"/>
      <c r="I16" s="474"/>
      <c r="J16" s="474"/>
    </row>
    <row r="17" spans="1:10" s="25" customFormat="1" ht="13.5" customHeight="1">
      <c r="A17" s="467" t="s">
        <v>394</v>
      </c>
      <c r="B17" s="468"/>
      <c r="C17" s="468"/>
      <c r="D17" s="468"/>
      <c r="E17" s="468"/>
      <c r="F17" s="468"/>
      <c r="G17" s="468"/>
      <c r="H17" s="468"/>
      <c r="I17" s="468"/>
      <c r="J17" s="468"/>
    </row>
    <row r="18" spans="1:10" ht="13.5" customHeight="1">
      <c r="A18" s="294"/>
      <c r="B18" s="41"/>
      <c r="C18" s="41"/>
      <c r="D18" s="41"/>
      <c r="E18" s="41"/>
      <c r="F18" s="41"/>
      <c r="G18" s="41"/>
      <c r="H18" s="41"/>
      <c r="I18" s="41"/>
      <c r="J18" s="41"/>
    </row>
  </sheetData>
  <sheetProtection/>
  <mergeCells count="16">
    <mergeCell ref="A17:J17"/>
    <mergeCell ref="F3:G4"/>
    <mergeCell ref="H3:I3"/>
    <mergeCell ref="H4:I4"/>
    <mergeCell ref="J3:J4"/>
    <mergeCell ref="A16:J16"/>
    <mergeCell ref="J5:J6"/>
    <mergeCell ref="F5:F6"/>
    <mergeCell ref="H5:H6"/>
    <mergeCell ref="I5:I6"/>
    <mergeCell ref="A3:A6"/>
    <mergeCell ref="B3:B6"/>
    <mergeCell ref="C3:E4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2.625" style="0" customWidth="1"/>
    <col min="2" max="2" width="9.625" style="0" customWidth="1"/>
    <col min="3" max="3" width="0.875" style="0" customWidth="1"/>
    <col min="4" max="10" width="9.625" style="0" customWidth="1"/>
  </cols>
  <sheetData>
    <row r="1" spans="1:10" ht="13.5" customHeight="1">
      <c r="A1" s="288" t="s">
        <v>302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289" t="s">
        <v>306</v>
      </c>
      <c r="B2" s="37"/>
      <c r="C2" s="37"/>
      <c r="D2" s="37"/>
      <c r="E2" s="37"/>
      <c r="F2" s="37"/>
      <c r="G2" s="37"/>
      <c r="H2" s="37"/>
      <c r="I2" s="37"/>
      <c r="J2" s="290" t="s">
        <v>147</v>
      </c>
    </row>
    <row r="3" spans="1:10" ht="13.5">
      <c r="A3" s="460" t="s">
        <v>448</v>
      </c>
      <c r="B3" s="460"/>
      <c r="C3" s="301"/>
      <c r="D3" s="462" t="s">
        <v>467</v>
      </c>
      <c r="E3" s="458" t="s">
        <v>411</v>
      </c>
      <c r="F3" s="458"/>
      <c r="G3" s="458"/>
      <c r="H3" s="464" t="s">
        <v>412</v>
      </c>
      <c r="I3" s="458" t="s">
        <v>4</v>
      </c>
      <c r="J3" s="459"/>
    </row>
    <row r="4" spans="1:10" ht="24">
      <c r="A4" s="461"/>
      <c r="B4" s="461"/>
      <c r="C4" s="302"/>
      <c r="D4" s="463"/>
      <c r="E4" s="374" t="s">
        <v>469</v>
      </c>
      <c r="F4" s="86" t="s">
        <v>6</v>
      </c>
      <c r="G4" s="86" t="s">
        <v>7</v>
      </c>
      <c r="H4" s="484"/>
      <c r="I4" s="86" t="s">
        <v>468</v>
      </c>
      <c r="J4" s="90" t="s">
        <v>145</v>
      </c>
    </row>
    <row r="5" spans="1:10" ht="5.25" customHeight="1">
      <c r="A5" s="449"/>
      <c r="B5" s="449"/>
      <c r="C5" s="82"/>
      <c r="D5" s="9"/>
      <c r="E5" s="10"/>
      <c r="F5" s="10"/>
      <c r="G5" s="10"/>
      <c r="H5" s="11"/>
      <c r="I5" s="10"/>
      <c r="J5" s="10"/>
    </row>
    <row r="6" spans="1:10" ht="13.5">
      <c r="A6" s="465" t="s">
        <v>19</v>
      </c>
      <c r="B6" s="465"/>
      <c r="C6" s="153"/>
      <c r="D6" s="4">
        <v>80916</v>
      </c>
      <c r="E6" s="4">
        <v>179668</v>
      </c>
      <c r="F6" s="4">
        <v>89470</v>
      </c>
      <c r="G6" s="4">
        <v>90198</v>
      </c>
      <c r="H6" s="1">
        <f>E6/D6</f>
        <v>2.2204261209155174</v>
      </c>
      <c r="I6" s="7">
        <v>7102</v>
      </c>
      <c r="J6" s="1">
        <v>4.115526812929546</v>
      </c>
    </row>
    <row r="7" spans="1:10" ht="3.75" customHeight="1">
      <c r="A7" s="465"/>
      <c r="B7" s="465"/>
      <c r="C7" s="155"/>
      <c r="D7" s="4"/>
      <c r="E7" s="135"/>
      <c r="F7" s="135"/>
      <c r="G7" s="135"/>
      <c r="H7" s="1"/>
      <c r="I7" s="6"/>
      <c r="J7" s="1"/>
    </row>
    <row r="8" spans="1:10" ht="13.5">
      <c r="A8" s="465" t="s">
        <v>20</v>
      </c>
      <c r="B8" s="465"/>
      <c r="C8" s="154"/>
      <c r="D8" s="165">
        <v>9173</v>
      </c>
      <c r="E8" s="165">
        <v>20508</v>
      </c>
      <c r="F8" s="165">
        <v>10083</v>
      </c>
      <c r="G8" s="165">
        <v>10425</v>
      </c>
      <c r="H8" s="1">
        <f>E8/D8</f>
        <v>2.2356917039136595</v>
      </c>
      <c r="I8" s="6">
        <v>159</v>
      </c>
      <c r="J8" s="1">
        <v>0.7813651776500073</v>
      </c>
    </row>
    <row r="9" spans="1:10" ht="13.5">
      <c r="A9" s="48"/>
      <c r="B9" s="48" t="s">
        <v>21</v>
      </c>
      <c r="C9" s="88"/>
      <c r="D9" s="108">
        <v>1874</v>
      </c>
      <c r="E9" s="108">
        <v>4147</v>
      </c>
      <c r="F9" s="108">
        <v>1974</v>
      </c>
      <c r="G9" s="108">
        <v>2173</v>
      </c>
      <c r="H9" s="73">
        <f aca="true" t="shared" si="0" ref="H9:H15">E9/D9</f>
        <v>2.212913553895411</v>
      </c>
      <c r="I9" s="66">
        <v>76</v>
      </c>
      <c r="J9" s="73">
        <v>1.8668631785802015</v>
      </c>
    </row>
    <row r="10" spans="1:10" ht="13.5">
      <c r="A10" s="48"/>
      <c r="B10" s="48" t="s">
        <v>22</v>
      </c>
      <c r="C10" s="88"/>
      <c r="D10" s="108">
        <v>1533</v>
      </c>
      <c r="E10" s="108">
        <v>3093</v>
      </c>
      <c r="F10" s="108">
        <v>1508</v>
      </c>
      <c r="G10" s="108">
        <v>1585</v>
      </c>
      <c r="H10" s="73">
        <f t="shared" si="0"/>
        <v>2.0176125244618395</v>
      </c>
      <c r="I10" s="66">
        <v>-189</v>
      </c>
      <c r="J10" s="73">
        <v>-5.7586837294332724</v>
      </c>
    </row>
    <row r="11" spans="1:10" ht="13.5">
      <c r="A11" s="48"/>
      <c r="B11" s="48" t="s">
        <v>23</v>
      </c>
      <c r="C11" s="88"/>
      <c r="D11" s="108">
        <v>406</v>
      </c>
      <c r="E11" s="108">
        <v>918</v>
      </c>
      <c r="F11" s="108">
        <v>483</v>
      </c>
      <c r="G11" s="108">
        <v>435</v>
      </c>
      <c r="H11" s="73">
        <f t="shared" si="0"/>
        <v>2.2610837438423643</v>
      </c>
      <c r="I11" s="66">
        <v>65</v>
      </c>
      <c r="J11" s="73">
        <v>7.620164126611957</v>
      </c>
    </row>
    <row r="12" spans="1:10" ht="13.5">
      <c r="A12" s="48"/>
      <c r="B12" s="48" t="s">
        <v>24</v>
      </c>
      <c r="C12" s="88"/>
      <c r="D12" s="108">
        <v>727</v>
      </c>
      <c r="E12" s="108">
        <v>1664</v>
      </c>
      <c r="F12" s="108">
        <v>836</v>
      </c>
      <c r="G12" s="108">
        <v>828</v>
      </c>
      <c r="H12" s="73">
        <f t="shared" si="0"/>
        <v>2.2888583218707015</v>
      </c>
      <c r="I12" s="66">
        <v>-209</v>
      </c>
      <c r="J12" s="73">
        <v>-11.158569140416445</v>
      </c>
    </row>
    <row r="13" spans="1:10" ht="13.5">
      <c r="A13" s="48"/>
      <c r="B13" s="48" t="s">
        <v>25</v>
      </c>
      <c r="C13" s="88"/>
      <c r="D13" s="108">
        <v>665</v>
      </c>
      <c r="E13" s="108">
        <v>1472</v>
      </c>
      <c r="F13" s="108">
        <v>727</v>
      </c>
      <c r="G13" s="108">
        <v>745</v>
      </c>
      <c r="H13" s="73">
        <f t="shared" si="0"/>
        <v>2.213533834586466</v>
      </c>
      <c r="I13" s="66">
        <v>-42</v>
      </c>
      <c r="J13" s="73">
        <v>-2.7741083223249667</v>
      </c>
    </row>
    <row r="14" spans="1:10" ht="13.5">
      <c r="A14" s="48"/>
      <c r="B14" s="48" t="s">
        <v>26</v>
      </c>
      <c r="C14" s="88"/>
      <c r="D14" s="108">
        <v>2571</v>
      </c>
      <c r="E14" s="108">
        <v>5544</v>
      </c>
      <c r="F14" s="108">
        <v>2738</v>
      </c>
      <c r="G14" s="108">
        <v>2806</v>
      </c>
      <c r="H14" s="73">
        <f t="shared" si="0"/>
        <v>2.156359393232205</v>
      </c>
      <c r="I14" s="66">
        <v>143</v>
      </c>
      <c r="J14" s="73">
        <v>2.6476578411405294</v>
      </c>
    </row>
    <row r="15" spans="1:10" ht="13.5">
      <c r="A15" s="48"/>
      <c r="B15" s="48" t="s">
        <v>27</v>
      </c>
      <c r="C15" s="88"/>
      <c r="D15" s="108">
        <v>1397</v>
      </c>
      <c r="E15" s="108">
        <v>3670</v>
      </c>
      <c r="F15" s="108">
        <v>1817</v>
      </c>
      <c r="G15" s="108">
        <v>1853</v>
      </c>
      <c r="H15" s="73">
        <f t="shared" si="0"/>
        <v>2.62705798138869</v>
      </c>
      <c r="I15" s="66">
        <v>315</v>
      </c>
      <c r="J15" s="73">
        <v>9.38897168405365</v>
      </c>
    </row>
    <row r="16" spans="1:10" ht="3.75" customHeight="1">
      <c r="A16" s="12"/>
      <c r="B16" s="12"/>
      <c r="C16" s="83"/>
      <c r="D16" s="164"/>
      <c r="E16" s="164"/>
      <c r="F16" s="164"/>
      <c r="G16" s="164"/>
      <c r="H16" s="73"/>
      <c r="I16" s="66"/>
      <c r="J16" s="73"/>
    </row>
    <row r="17" spans="1:10" ht="13.5">
      <c r="A17" s="465" t="s">
        <v>28</v>
      </c>
      <c r="B17" s="465"/>
      <c r="C17" s="155"/>
      <c r="D17" s="165">
        <v>4845</v>
      </c>
      <c r="E17" s="165">
        <v>9944</v>
      </c>
      <c r="F17" s="165">
        <v>4898</v>
      </c>
      <c r="G17" s="165">
        <v>5046</v>
      </c>
      <c r="H17" s="1">
        <f aca="true" t="shared" si="1" ref="H17:H83">E17/D17</f>
        <v>2.052425180598555</v>
      </c>
      <c r="I17" s="6">
        <v>392</v>
      </c>
      <c r="J17" s="1">
        <v>4.103852596314908</v>
      </c>
    </row>
    <row r="18" spans="1:10" ht="13.5">
      <c r="A18" s="48"/>
      <c r="B18" s="48" t="s">
        <v>21</v>
      </c>
      <c r="C18" s="88"/>
      <c r="D18" s="108">
        <v>1025</v>
      </c>
      <c r="E18" s="108">
        <v>2180</v>
      </c>
      <c r="F18" s="108">
        <v>1089</v>
      </c>
      <c r="G18" s="108">
        <v>1091</v>
      </c>
      <c r="H18" s="73">
        <f t="shared" si="1"/>
        <v>2.126829268292683</v>
      </c>
      <c r="I18" s="66">
        <v>17</v>
      </c>
      <c r="J18" s="73">
        <v>0.7859454461396209</v>
      </c>
    </row>
    <row r="19" spans="1:10" ht="13.5">
      <c r="A19" s="48"/>
      <c r="B19" s="48" t="s">
        <v>22</v>
      </c>
      <c r="C19" s="88"/>
      <c r="D19" s="108">
        <v>1294</v>
      </c>
      <c r="E19" s="108">
        <v>2422</v>
      </c>
      <c r="F19" s="108">
        <v>1190</v>
      </c>
      <c r="G19" s="108">
        <v>1232</v>
      </c>
      <c r="H19" s="73">
        <f t="shared" si="1"/>
        <v>1.8717156105100463</v>
      </c>
      <c r="I19" s="66">
        <v>61</v>
      </c>
      <c r="J19" s="73">
        <v>2.583650995340957</v>
      </c>
    </row>
    <row r="20" spans="1:10" ht="13.5">
      <c r="A20" s="48"/>
      <c r="B20" s="48" t="s">
        <v>23</v>
      </c>
      <c r="C20" s="88"/>
      <c r="D20" s="108">
        <v>892</v>
      </c>
      <c r="E20" s="108">
        <v>1581</v>
      </c>
      <c r="F20" s="108">
        <v>776</v>
      </c>
      <c r="G20" s="108">
        <v>805</v>
      </c>
      <c r="H20" s="73">
        <f t="shared" si="1"/>
        <v>1.7724215246636772</v>
      </c>
      <c r="I20" s="66">
        <v>143</v>
      </c>
      <c r="J20" s="73">
        <v>9.944367176634215</v>
      </c>
    </row>
    <row r="21" spans="1:10" ht="13.5">
      <c r="A21" s="48"/>
      <c r="B21" s="48" t="s">
        <v>24</v>
      </c>
      <c r="C21" s="88"/>
      <c r="D21" s="108">
        <v>948</v>
      </c>
      <c r="E21" s="108">
        <v>2156</v>
      </c>
      <c r="F21" s="108">
        <v>1041</v>
      </c>
      <c r="G21" s="108">
        <v>1115</v>
      </c>
      <c r="H21" s="73">
        <f t="shared" si="1"/>
        <v>2.2742616033755274</v>
      </c>
      <c r="I21" s="66">
        <v>4</v>
      </c>
      <c r="J21" s="73">
        <v>0.18587360594795538</v>
      </c>
    </row>
    <row r="22" spans="1:10" ht="13.5">
      <c r="A22" s="48"/>
      <c r="B22" s="48" t="s">
        <v>25</v>
      </c>
      <c r="C22" s="88"/>
      <c r="D22" s="108">
        <v>421</v>
      </c>
      <c r="E22" s="108">
        <v>955</v>
      </c>
      <c r="F22" s="108">
        <v>481</v>
      </c>
      <c r="G22" s="108">
        <v>474</v>
      </c>
      <c r="H22" s="73">
        <f t="shared" si="1"/>
        <v>2.2684085510688834</v>
      </c>
      <c r="I22" s="66">
        <v>70</v>
      </c>
      <c r="J22" s="73">
        <v>7.909604519774012</v>
      </c>
    </row>
    <row r="23" spans="1:10" ht="13.5">
      <c r="A23" s="48"/>
      <c r="B23" s="48" t="s">
        <v>26</v>
      </c>
      <c r="C23" s="88"/>
      <c r="D23" s="108">
        <v>265</v>
      </c>
      <c r="E23" s="108">
        <v>650</v>
      </c>
      <c r="F23" s="108">
        <v>321</v>
      </c>
      <c r="G23" s="108">
        <v>329</v>
      </c>
      <c r="H23" s="73">
        <f t="shared" si="1"/>
        <v>2.452830188679245</v>
      </c>
      <c r="I23" s="66">
        <v>97</v>
      </c>
      <c r="J23" s="73">
        <v>17.540687160940323</v>
      </c>
    </row>
    <row r="24" spans="1:10" ht="3.75" customHeight="1">
      <c r="A24" s="12"/>
      <c r="B24" s="12"/>
      <c r="C24" s="83"/>
      <c r="D24" s="164"/>
      <c r="E24" s="164"/>
      <c r="F24" s="164"/>
      <c r="G24" s="164"/>
      <c r="H24" s="73"/>
      <c r="I24" s="66"/>
      <c r="J24" s="73"/>
    </row>
    <row r="25" spans="1:10" ht="13.5">
      <c r="A25" s="465" t="s">
        <v>29</v>
      </c>
      <c r="B25" s="465"/>
      <c r="C25" s="155"/>
      <c r="D25" s="165">
        <v>8719</v>
      </c>
      <c r="E25" s="165">
        <v>17066</v>
      </c>
      <c r="F25" s="165">
        <v>8556</v>
      </c>
      <c r="G25" s="165">
        <v>8510</v>
      </c>
      <c r="H25" s="1">
        <f t="shared" si="1"/>
        <v>1.9573345567152196</v>
      </c>
      <c r="I25" s="6">
        <v>759</v>
      </c>
      <c r="J25" s="1">
        <v>4.65444287729196</v>
      </c>
    </row>
    <row r="26" spans="1:10" ht="13.5">
      <c r="A26" s="48"/>
      <c r="B26" s="48" t="s">
        <v>21</v>
      </c>
      <c r="C26" s="88"/>
      <c r="D26" s="108">
        <v>2837</v>
      </c>
      <c r="E26" s="108">
        <v>4818</v>
      </c>
      <c r="F26" s="108">
        <v>2567</v>
      </c>
      <c r="G26" s="108">
        <v>2251</v>
      </c>
      <c r="H26" s="73">
        <f t="shared" si="1"/>
        <v>1.6982728234050053</v>
      </c>
      <c r="I26" s="66">
        <v>254</v>
      </c>
      <c r="J26" s="73">
        <v>5.565293602103418</v>
      </c>
    </row>
    <row r="27" spans="1:10" ht="13.5">
      <c r="A27" s="48"/>
      <c r="B27" s="48" t="s">
        <v>22</v>
      </c>
      <c r="C27" s="88"/>
      <c r="D27" s="108">
        <v>1513</v>
      </c>
      <c r="E27" s="108">
        <v>2706</v>
      </c>
      <c r="F27" s="108">
        <v>1334</v>
      </c>
      <c r="G27" s="108">
        <v>1372</v>
      </c>
      <c r="H27" s="73">
        <f t="shared" si="1"/>
        <v>1.7884996695307336</v>
      </c>
      <c r="I27" s="66">
        <v>172</v>
      </c>
      <c r="J27" s="73">
        <v>6.787687450670877</v>
      </c>
    </row>
    <row r="28" spans="1:10" ht="13.5">
      <c r="A28" s="48"/>
      <c r="B28" s="48" t="s">
        <v>23</v>
      </c>
      <c r="C28" s="88"/>
      <c r="D28" s="108">
        <v>990</v>
      </c>
      <c r="E28" s="108">
        <v>1903</v>
      </c>
      <c r="F28" s="108">
        <v>902</v>
      </c>
      <c r="G28" s="108">
        <v>1001</v>
      </c>
      <c r="H28" s="73">
        <f t="shared" si="1"/>
        <v>1.9222222222222223</v>
      </c>
      <c r="I28" s="66">
        <v>133</v>
      </c>
      <c r="J28" s="73">
        <v>7.514124293785311</v>
      </c>
    </row>
    <row r="29" spans="1:10" ht="13.5">
      <c r="A29" s="48"/>
      <c r="B29" s="48" t="s">
        <v>24</v>
      </c>
      <c r="C29" s="88"/>
      <c r="D29" s="108">
        <v>613</v>
      </c>
      <c r="E29" s="108">
        <v>1257</v>
      </c>
      <c r="F29" s="108">
        <v>610</v>
      </c>
      <c r="G29" s="108">
        <v>647</v>
      </c>
      <c r="H29" s="73">
        <f t="shared" si="1"/>
        <v>2.0505709624796085</v>
      </c>
      <c r="I29" s="66">
        <v>28</v>
      </c>
      <c r="J29" s="73">
        <v>2.2782750203417415</v>
      </c>
    </row>
    <row r="30" spans="1:10" ht="13.5">
      <c r="A30" s="48"/>
      <c r="B30" s="48" t="s">
        <v>25</v>
      </c>
      <c r="C30" s="88"/>
      <c r="D30" s="108">
        <v>861</v>
      </c>
      <c r="E30" s="108">
        <v>2128</v>
      </c>
      <c r="F30" s="108">
        <v>1053</v>
      </c>
      <c r="G30" s="108">
        <v>1075</v>
      </c>
      <c r="H30" s="73">
        <f t="shared" si="1"/>
        <v>2.4715447154471546</v>
      </c>
      <c r="I30" s="66">
        <v>14</v>
      </c>
      <c r="J30" s="73">
        <v>0.6622516556291391</v>
      </c>
    </row>
    <row r="31" spans="1:10" ht="13.5">
      <c r="A31" s="48"/>
      <c r="B31" s="48" t="s">
        <v>26</v>
      </c>
      <c r="C31" s="88"/>
      <c r="D31" s="108">
        <v>1905</v>
      </c>
      <c r="E31" s="108">
        <v>4254</v>
      </c>
      <c r="F31" s="108">
        <v>2090</v>
      </c>
      <c r="G31" s="108">
        <v>2164</v>
      </c>
      <c r="H31" s="73">
        <f t="shared" si="1"/>
        <v>2.2330708661417322</v>
      </c>
      <c r="I31" s="66">
        <v>158</v>
      </c>
      <c r="J31" s="73">
        <v>3.857421875</v>
      </c>
    </row>
    <row r="32" spans="1:10" ht="3.75" customHeight="1">
      <c r="A32" s="12"/>
      <c r="B32" s="12"/>
      <c r="C32" s="83"/>
      <c r="D32" s="164"/>
      <c r="E32" s="164"/>
      <c r="F32" s="164"/>
      <c r="G32" s="164"/>
      <c r="H32" s="73"/>
      <c r="I32" s="66"/>
      <c r="J32" s="73"/>
    </row>
    <row r="33" spans="1:10" ht="13.5">
      <c r="A33" s="465" t="s">
        <v>30</v>
      </c>
      <c r="B33" s="465"/>
      <c r="C33" s="155"/>
      <c r="D33" s="165">
        <v>4850</v>
      </c>
      <c r="E33" s="165">
        <v>9956</v>
      </c>
      <c r="F33" s="165">
        <v>4711</v>
      </c>
      <c r="G33" s="165">
        <v>5245</v>
      </c>
      <c r="H33" s="1">
        <f t="shared" si="1"/>
        <v>2.0527835051546393</v>
      </c>
      <c r="I33" s="6">
        <v>-204</v>
      </c>
      <c r="J33" s="1">
        <v>-2.0078740157480315</v>
      </c>
    </row>
    <row r="34" spans="1:10" ht="13.5">
      <c r="A34" s="48"/>
      <c r="B34" s="48" t="s">
        <v>21</v>
      </c>
      <c r="C34" s="88"/>
      <c r="D34" s="108">
        <v>1659</v>
      </c>
      <c r="E34" s="108">
        <v>3491</v>
      </c>
      <c r="F34" s="108">
        <v>1603</v>
      </c>
      <c r="G34" s="108">
        <v>1888</v>
      </c>
      <c r="H34" s="73">
        <f t="shared" si="1"/>
        <v>2.1042796865581677</v>
      </c>
      <c r="I34" s="66">
        <v>-59</v>
      </c>
      <c r="J34" s="73">
        <v>-1.6619718309859155</v>
      </c>
    </row>
    <row r="35" spans="1:10" ht="13.5">
      <c r="A35" s="48"/>
      <c r="B35" s="48" t="s">
        <v>22</v>
      </c>
      <c r="C35" s="88"/>
      <c r="D35" s="108">
        <v>2217</v>
      </c>
      <c r="E35" s="108">
        <v>4543</v>
      </c>
      <c r="F35" s="108">
        <v>2194</v>
      </c>
      <c r="G35" s="108">
        <v>2349</v>
      </c>
      <c r="H35" s="73">
        <f t="shared" si="1"/>
        <v>2.0491655390166894</v>
      </c>
      <c r="I35" s="66">
        <v>-150</v>
      </c>
      <c r="J35" s="73">
        <v>-3.1962497336458555</v>
      </c>
    </row>
    <row r="36" spans="1:10" ht="13.5">
      <c r="A36" s="48"/>
      <c r="B36" s="48" t="s">
        <v>23</v>
      </c>
      <c r="C36" s="88"/>
      <c r="D36" s="108">
        <v>974</v>
      </c>
      <c r="E36" s="108">
        <v>1922</v>
      </c>
      <c r="F36" s="108">
        <v>914</v>
      </c>
      <c r="G36" s="108">
        <v>1008</v>
      </c>
      <c r="H36" s="73">
        <f t="shared" si="1"/>
        <v>1.9733059548254621</v>
      </c>
      <c r="I36" s="66">
        <v>5</v>
      </c>
      <c r="J36" s="73">
        <v>0.2608242044861763</v>
      </c>
    </row>
    <row r="37" spans="1:10" ht="3.75" customHeight="1">
      <c r="A37" s="12"/>
      <c r="B37" s="12"/>
      <c r="C37" s="83"/>
      <c r="D37" s="164"/>
      <c r="E37" s="164"/>
      <c r="F37" s="164"/>
      <c r="G37" s="164"/>
      <c r="H37" s="73"/>
      <c r="I37" s="66"/>
      <c r="J37" s="73"/>
    </row>
    <row r="38" spans="1:10" ht="13.5">
      <c r="A38" s="465" t="s">
        <v>31</v>
      </c>
      <c r="B38" s="465"/>
      <c r="C38" s="155"/>
      <c r="D38" s="165">
        <v>5872</v>
      </c>
      <c r="E38" s="165">
        <v>10908</v>
      </c>
      <c r="F38" s="165">
        <v>5536</v>
      </c>
      <c r="G38" s="165">
        <v>5372</v>
      </c>
      <c r="H38" s="1">
        <f t="shared" si="1"/>
        <v>1.8576294277929155</v>
      </c>
      <c r="I38" s="6">
        <v>1211</v>
      </c>
      <c r="J38" s="1">
        <v>12.488398473754769</v>
      </c>
    </row>
    <row r="39" spans="1:10" ht="13.5">
      <c r="A39" s="48"/>
      <c r="B39" s="48" t="s">
        <v>21</v>
      </c>
      <c r="C39" s="88"/>
      <c r="D39" s="108">
        <v>2055</v>
      </c>
      <c r="E39" s="108">
        <v>3578</v>
      </c>
      <c r="F39" s="108">
        <v>1851</v>
      </c>
      <c r="G39" s="108">
        <v>1727</v>
      </c>
      <c r="H39" s="73">
        <f t="shared" si="1"/>
        <v>1.7411192214111921</v>
      </c>
      <c r="I39" s="66">
        <v>653</v>
      </c>
      <c r="J39" s="73">
        <v>22.324786324786324</v>
      </c>
    </row>
    <row r="40" spans="1:10" ht="13.5">
      <c r="A40" s="48"/>
      <c r="B40" s="48" t="s">
        <v>22</v>
      </c>
      <c r="C40" s="88"/>
      <c r="D40" s="108">
        <v>1207</v>
      </c>
      <c r="E40" s="108">
        <v>2371</v>
      </c>
      <c r="F40" s="108">
        <v>1158</v>
      </c>
      <c r="G40" s="108">
        <v>1213</v>
      </c>
      <c r="H40" s="73">
        <f t="shared" si="1"/>
        <v>1.964374482187241</v>
      </c>
      <c r="I40" s="66">
        <v>251</v>
      </c>
      <c r="J40" s="73">
        <v>11.839622641509434</v>
      </c>
    </row>
    <row r="41" spans="1:10" ht="13.5">
      <c r="A41" s="48"/>
      <c r="B41" s="48" t="s">
        <v>23</v>
      </c>
      <c r="C41" s="88"/>
      <c r="D41" s="108">
        <v>2610</v>
      </c>
      <c r="E41" s="108">
        <v>4959</v>
      </c>
      <c r="F41" s="108">
        <v>2527</v>
      </c>
      <c r="G41" s="108">
        <v>2432</v>
      </c>
      <c r="H41" s="73">
        <f t="shared" si="1"/>
        <v>1.9</v>
      </c>
      <c r="I41" s="66">
        <v>307</v>
      </c>
      <c r="J41" s="73">
        <v>6.599312123817713</v>
      </c>
    </row>
    <row r="42" spans="1:10" ht="3.75" customHeight="1">
      <c r="A42" s="12"/>
      <c r="B42" s="12"/>
      <c r="C42" s="83"/>
      <c r="D42" s="164"/>
      <c r="E42" s="164"/>
      <c r="F42" s="164"/>
      <c r="G42" s="164"/>
      <c r="H42" s="73"/>
      <c r="I42" s="66"/>
      <c r="J42" s="73"/>
    </row>
    <row r="43" spans="1:10" ht="13.5">
      <c r="A43" s="465" t="s">
        <v>32</v>
      </c>
      <c r="B43" s="465"/>
      <c r="C43" s="155"/>
      <c r="D43" s="165">
        <v>5684</v>
      </c>
      <c r="E43" s="165">
        <v>10334</v>
      </c>
      <c r="F43" s="165">
        <v>5496</v>
      </c>
      <c r="G43" s="165">
        <v>4838</v>
      </c>
      <c r="H43" s="1">
        <f t="shared" si="1"/>
        <v>1.8180858550316679</v>
      </c>
      <c r="I43" s="6">
        <v>434</v>
      </c>
      <c r="J43" s="1">
        <v>4.383838383838383</v>
      </c>
    </row>
    <row r="44" spans="1:10" ht="13.5">
      <c r="A44" s="48"/>
      <c r="B44" s="48" t="s">
        <v>21</v>
      </c>
      <c r="C44" s="88"/>
      <c r="D44" s="108">
        <v>1470</v>
      </c>
      <c r="E44" s="108">
        <v>2642</v>
      </c>
      <c r="F44" s="108">
        <v>1423</v>
      </c>
      <c r="G44" s="108">
        <v>1219</v>
      </c>
      <c r="H44" s="73">
        <f t="shared" si="1"/>
        <v>1.797278911564626</v>
      </c>
      <c r="I44" s="66">
        <v>74</v>
      </c>
      <c r="J44" s="73">
        <v>2.881619937694704</v>
      </c>
    </row>
    <row r="45" spans="1:10" ht="13.5">
      <c r="A45" s="48"/>
      <c r="B45" s="48" t="s">
        <v>22</v>
      </c>
      <c r="C45" s="88"/>
      <c r="D45" s="108">
        <v>2374</v>
      </c>
      <c r="E45" s="108">
        <v>4289</v>
      </c>
      <c r="F45" s="108">
        <v>2209</v>
      </c>
      <c r="G45" s="108">
        <v>2080</v>
      </c>
      <c r="H45" s="73">
        <f t="shared" si="1"/>
        <v>1.8066554338668914</v>
      </c>
      <c r="I45" s="66">
        <v>46</v>
      </c>
      <c r="J45" s="73">
        <v>1.0841385811925524</v>
      </c>
    </row>
    <row r="46" spans="1:10" ht="13.5">
      <c r="A46" s="48"/>
      <c r="B46" s="48" t="s">
        <v>23</v>
      </c>
      <c r="C46" s="88"/>
      <c r="D46" s="108">
        <v>1840</v>
      </c>
      <c r="E46" s="108">
        <v>3403</v>
      </c>
      <c r="F46" s="108">
        <v>1864</v>
      </c>
      <c r="G46" s="108">
        <v>1539</v>
      </c>
      <c r="H46" s="73">
        <f t="shared" si="1"/>
        <v>1.8494565217391303</v>
      </c>
      <c r="I46" s="66">
        <v>314</v>
      </c>
      <c r="J46" s="73">
        <v>10.16510197474911</v>
      </c>
    </row>
    <row r="47" spans="1:10" ht="3.75" customHeight="1">
      <c r="A47" s="12"/>
      <c r="B47" s="12"/>
      <c r="C47" s="83"/>
      <c r="D47" s="164"/>
      <c r="E47" s="164"/>
      <c r="F47" s="164"/>
      <c r="G47" s="164"/>
      <c r="H47" s="73"/>
      <c r="I47" s="66"/>
      <c r="J47" s="73"/>
    </row>
    <row r="48" spans="1:10" ht="13.5">
      <c r="A48" s="465" t="s">
        <v>33</v>
      </c>
      <c r="B48" s="465"/>
      <c r="C48" s="155"/>
      <c r="D48" s="165">
        <v>1213</v>
      </c>
      <c r="E48" s="165">
        <v>3030</v>
      </c>
      <c r="F48" s="165">
        <v>1663</v>
      </c>
      <c r="G48" s="165">
        <v>1367</v>
      </c>
      <c r="H48" s="1">
        <f t="shared" si="1"/>
        <v>2.497938994229184</v>
      </c>
      <c r="I48" s="6">
        <v>737</v>
      </c>
      <c r="J48" s="1">
        <v>32.14129960750109</v>
      </c>
    </row>
    <row r="49" spans="1:10" ht="3.75" customHeight="1">
      <c r="A49" s="12"/>
      <c r="B49" s="12"/>
      <c r="C49" s="83"/>
      <c r="D49" s="164"/>
      <c r="E49" s="164"/>
      <c r="F49" s="164"/>
      <c r="G49" s="164"/>
      <c r="H49" s="73"/>
      <c r="I49" s="66"/>
      <c r="J49" s="73"/>
    </row>
    <row r="50" spans="1:10" ht="13.5">
      <c r="A50" s="465" t="s">
        <v>34</v>
      </c>
      <c r="B50" s="465"/>
      <c r="C50" s="155"/>
      <c r="D50" s="165">
        <v>5366</v>
      </c>
      <c r="E50" s="165">
        <v>12669</v>
      </c>
      <c r="F50" s="165">
        <v>6374</v>
      </c>
      <c r="G50" s="165">
        <v>6295</v>
      </c>
      <c r="H50" s="1">
        <f t="shared" si="1"/>
        <v>2.360976518822214</v>
      </c>
      <c r="I50" s="6">
        <v>597</v>
      </c>
      <c r="J50" s="1">
        <v>4.9453280318091455</v>
      </c>
    </row>
    <row r="51" spans="1:10" ht="13.5">
      <c r="A51" s="48"/>
      <c r="B51" s="48" t="s">
        <v>21</v>
      </c>
      <c r="C51" s="88"/>
      <c r="D51" s="108">
        <v>796</v>
      </c>
      <c r="E51" s="108">
        <v>2059</v>
      </c>
      <c r="F51" s="108">
        <v>1127</v>
      </c>
      <c r="G51" s="108">
        <v>932</v>
      </c>
      <c r="H51" s="73">
        <f t="shared" si="1"/>
        <v>2.586683417085427</v>
      </c>
      <c r="I51" s="66">
        <v>452</v>
      </c>
      <c r="J51" s="73">
        <v>28.126944617299316</v>
      </c>
    </row>
    <row r="52" spans="1:10" ht="13.5">
      <c r="A52" s="48"/>
      <c r="B52" s="48" t="s">
        <v>22</v>
      </c>
      <c r="C52" s="88"/>
      <c r="D52" s="108">
        <v>767</v>
      </c>
      <c r="E52" s="108">
        <v>1975</v>
      </c>
      <c r="F52" s="108">
        <v>968</v>
      </c>
      <c r="G52" s="108">
        <v>1007</v>
      </c>
      <c r="H52" s="73">
        <f t="shared" si="1"/>
        <v>2.57496740547588</v>
      </c>
      <c r="I52" s="66">
        <v>60</v>
      </c>
      <c r="J52" s="73">
        <v>3.1331592689295036</v>
      </c>
    </row>
    <row r="53" spans="1:10" ht="13.5">
      <c r="A53" s="48"/>
      <c r="B53" s="48" t="s">
        <v>23</v>
      </c>
      <c r="C53" s="88"/>
      <c r="D53" s="108">
        <v>554</v>
      </c>
      <c r="E53" s="108">
        <v>1326</v>
      </c>
      <c r="F53" s="108">
        <v>645</v>
      </c>
      <c r="G53" s="108">
        <v>681</v>
      </c>
      <c r="H53" s="73">
        <f t="shared" si="1"/>
        <v>2.3935018050541514</v>
      </c>
      <c r="I53" s="66">
        <v>163</v>
      </c>
      <c r="J53" s="73">
        <v>14.015477214101463</v>
      </c>
    </row>
    <row r="54" spans="1:10" ht="13.5">
      <c r="A54" s="48"/>
      <c r="B54" s="48" t="s">
        <v>24</v>
      </c>
      <c r="C54" s="88"/>
      <c r="D54" s="108">
        <v>1099</v>
      </c>
      <c r="E54" s="108">
        <v>2316</v>
      </c>
      <c r="F54" s="108">
        <v>1185</v>
      </c>
      <c r="G54" s="108">
        <v>1131</v>
      </c>
      <c r="H54" s="73">
        <f t="shared" si="1"/>
        <v>2.1073703366696996</v>
      </c>
      <c r="I54" s="66">
        <v>24</v>
      </c>
      <c r="J54" s="73">
        <v>1.0471204188481675</v>
      </c>
    </row>
    <row r="55" spans="1:10" ht="13.5">
      <c r="A55" s="48"/>
      <c r="B55" s="48" t="s">
        <v>25</v>
      </c>
      <c r="C55" s="88"/>
      <c r="D55" s="108">
        <v>1474</v>
      </c>
      <c r="E55" s="108">
        <v>3402</v>
      </c>
      <c r="F55" s="108">
        <v>1666</v>
      </c>
      <c r="G55" s="108">
        <v>1736</v>
      </c>
      <c r="H55" s="73">
        <f t="shared" si="1"/>
        <v>2.3080054274084123</v>
      </c>
      <c r="I55" s="66">
        <v>-119</v>
      </c>
      <c r="J55" s="73">
        <v>-3.3797216699801194</v>
      </c>
    </row>
    <row r="56" spans="1:10" ht="13.5">
      <c r="A56" s="48"/>
      <c r="B56" s="48" t="s">
        <v>26</v>
      </c>
      <c r="C56" s="88"/>
      <c r="D56" s="108">
        <v>676</v>
      </c>
      <c r="E56" s="108">
        <v>1591</v>
      </c>
      <c r="F56" s="108">
        <v>783</v>
      </c>
      <c r="G56" s="108">
        <v>808</v>
      </c>
      <c r="H56" s="73">
        <f t="shared" si="1"/>
        <v>2.353550295857988</v>
      </c>
      <c r="I56" s="66">
        <v>17</v>
      </c>
      <c r="J56" s="73">
        <v>1.0800508259212198</v>
      </c>
    </row>
    <row r="57" spans="1:10" ht="3.75" customHeight="1">
      <c r="A57" s="12"/>
      <c r="B57" s="12"/>
      <c r="C57" s="83"/>
      <c r="D57" s="164"/>
      <c r="E57" s="164"/>
      <c r="F57" s="164"/>
      <c r="G57" s="164"/>
      <c r="H57" s="73"/>
      <c r="I57" s="66"/>
      <c r="J57" s="73"/>
    </row>
    <row r="58" spans="1:10" ht="13.5">
      <c r="A58" s="465" t="s">
        <v>35</v>
      </c>
      <c r="B58" s="465"/>
      <c r="C58" s="155"/>
      <c r="D58" s="165">
        <v>5331</v>
      </c>
      <c r="E58" s="165">
        <v>12406</v>
      </c>
      <c r="F58" s="165">
        <v>5968</v>
      </c>
      <c r="G58" s="165">
        <v>6438</v>
      </c>
      <c r="H58" s="1">
        <f t="shared" si="1"/>
        <v>2.3271431251172388</v>
      </c>
      <c r="I58" s="6">
        <v>-87</v>
      </c>
      <c r="J58" s="1">
        <v>-0.6963899783878972</v>
      </c>
    </row>
    <row r="59" spans="1:10" ht="13.5">
      <c r="A59" s="48"/>
      <c r="B59" s="48" t="s">
        <v>21</v>
      </c>
      <c r="C59" s="88"/>
      <c r="D59" s="108">
        <v>2162</v>
      </c>
      <c r="E59" s="108">
        <v>5094</v>
      </c>
      <c r="F59" s="108">
        <v>2450</v>
      </c>
      <c r="G59" s="108">
        <v>2644</v>
      </c>
      <c r="H59" s="73">
        <f t="shared" si="1"/>
        <v>2.356151711378353</v>
      </c>
      <c r="I59" s="66">
        <v>-324</v>
      </c>
      <c r="J59" s="73">
        <v>-5.980066445182724</v>
      </c>
    </row>
    <row r="60" spans="1:10" ht="13.5">
      <c r="A60" s="48"/>
      <c r="B60" s="48" t="s">
        <v>22</v>
      </c>
      <c r="C60" s="88"/>
      <c r="D60" s="108">
        <v>782</v>
      </c>
      <c r="E60" s="108">
        <v>2032</v>
      </c>
      <c r="F60" s="108">
        <v>975</v>
      </c>
      <c r="G60" s="108">
        <v>1057</v>
      </c>
      <c r="H60" s="73">
        <f t="shared" si="1"/>
        <v>2.59846547314578</v>
      </c>
      <c r="I60" s="66">
        <v>123</v>
      </c>
      <c r="J60" s="73">
        <v>6.44316396018858</v>
      </c>
    </row>
    <row r="61" spans="1:10" ht="13.5">
      <c r="A61" s="48"/>
      <c r="B61" s="48" t="s">
        <v>23</v>
      </c>
      <c r="C61" s="88"/>
      <c r="D61" s="108">
        <v>769</v>
      </c>
      <c r="E61" s="108">
        <v>2053</v>
      </c>
      <c r="F61" s="108">
        <v>1013</v>
      </c>
      <c r="G61" s="108">
        <v>1040</v>
      </c>
      <c r="H61" s="73">
        <f t="shared" si="1"/>
        <v>2.669700910273082</v>
      </c>
      <c r="I61" s="66">
        <v>267</v>
      </c>
      <c r="J61" s="73">
        <v>14.949608062709965</v>
      </c>
    </row>
    <row r="62" spans="1:10" ht="13.5">
      <c r="A62" s="48"/>
      <c r="B62" s="48" t="s">
        <v>24</v>
      </c>
      <c r="C62" s="88"/>
      <c r="D62" s="108">
        <v>1618</v>
      </c>
      <c r="E62" s="108">
        <v>3227</v>
      </c>
      <c r="F62" s="108">
        <v>1530</v>
      </c>
      <c r="G62" s="108">
        <v>1697</v>
      </c>
      <c r="H62" s="73">
        <f t="shared" si="1"/>
        <v>1.9944375772558713</v>
      </c>
      <c r="I62" s="66">
        <v>-153</v>
      </c>
      <c r="J62" s="73">
        <v>-4.526627218934911</v>
      </c>
    </row>
    <row r="63" spans="1:10" ht="4.5" customHeight="1">
      <c r="A63" s="333"/>
      <c r="B63" s="333"/>
      <c r="C63" s="126"/>
      <c r="D63" s="398"/>
      <c r="E63" s="398"/>
      <c r="F63" s="398"/>
      <c r="G63" s="398"/>
      <c r="H63" s="399"/>
      <c r="I63" s="400"/>
      <c r="J63" s="399"/>
    </row>
    <row r="64" spans="1:10" ht="4.5" customHeight="1">
      <c r="A64" s="333"/>
      <c r="B64" s="333"/>
      <c r="C64" s="116"/>
      <c r="D64" s="398"/>
      <c r="E64" s="398"/>
      <c r="F64" s="398"/>
      <c r="G64" s="398"/>
      <c r="H64" s="399"/>
      <c r="I64" s="400"/>
      <c r="J64" s="399"/>
    </row>
    <row r="65" spans="1:10" ht="13.5" customHeight="1">
      <c r="A65" s="460" t="s">
        <v>448</v>
      </c>
      <c r="B65" s="460"/>
      <c r="C65" s="301"/>
      <c r="D65" s="462" t="s">
        <v>467</v>
      </c>
      <c r="E65" s="458" t="s">
        <v>411</v>
      </c>
      <c r="F65" s="458"/>
      <c r="G65" s="458"/>
      <c r="H65" s="464" t="s">
        <v>412</v>
      </c>
      <c r="I65" s="458" t="s">
        <v>4</v>
      </c>
      <c r="J65" s="459"/>
    </row>
    <row r="66" spans="1:10" ht="24">
      <c r="A66" s="461"/>
      <c r="B66" s="461"/>
      <c r="C66" s="302"/>
      <c r="D66" s="463"/>
      <c r="E66" s="374" t="s">
        <v>470</v>
      </c>
      <c r="F66" s="86" t="s">
        <v>6</v>
      </c>
      <c r="G66" s="86" t="s">
        <v>7</v>
      </c>
      <c r="H66" s="484"/>
      <c r="I66" s="86" t="s">
        <v>468</v>
      </c>
      <c r="J66" s="90" t="s">
        <v>145</v>
      </c>
    </row>
    <row r="67" spans="1:10" ht="4.5" customHeight="1">
      <c r="A67" s="448"/>
      <c r="B67" s="448"/>
      <c r="C67" s="401"/>
      <c r="D67" s="397"/>
      <c r="E67" s="402"/>
      <c r="F67" s="402"/>
      <c r="G67" s="402"/>
      <c r="H67" s="403"/>
      <c r="I67" s="402"/>
      <c r="J67" s="402"/>
    </row>
    <row r="68" spans="1:10" ht="13.5">
      <c r="A68" s="465" t="s">
        <v>36</v>
      </c>
      <c r="B68" s="465"/>
      <c r="C68" s="155"/>
      <c r="D68" s="167">
        <v>5882</v>
      </c>
      <c r="E68" s="167">
        <v>13496</v>
      </c>
      <c r="F68" s="167">
        <v>6664</v>
      </c>
      <c r="G68" s="167">
        <v>6832</v>
      </c>
      <c r="H68" s="1">
        <f t="shared" si="1"/>
        <v>2.2944576674600476</v>
      </c>
      <c r="I68" s="6">
        <v>-118</v>
      </c>
      <c r="J68" s="1">
        <v>-0.8667548112237402</v>
      </c>
    </row>
    <row r="69" spans="1:10" ht="13.5">
      <c r="A69" s="48"/>
      <c r="B69" s="48" t="s">
        <v>21</v>
      </c>
      <c r="C69" s="88"/>
      <c r="D69" s="166">
        <v>455</v>
      </c>
      <c r="E69" s="166">
        <v>1120</v>
      </c>
      <c r="F69" s="166">
        <v>557</v>
      </c>
      <c r="G69" s="166">
        <v>563</v>
      </c>
      <c r="H69" s="73">
        <f t="shared" si="1"/>
        <v>2.4615384615384617</v>
      </c>
      <c r="I69" s="66">
        <v>-44</v>
      </c>
      <c r="J69" s="73">
        <v>-3.7800687285223367</v>
      </c>
    </row>
    <row r="70" spans="1:10" ht="13.5">
      <c r="A70" s="48"/>
      <c r="B70" s="48" t="s">
        <v>22</v>
      </c>
      <c r="C70" s="88"/>
      <c r="D70" s="166">
        <v>1324</v>
      </c>
      <c r="E70" s="166">
        <v>3137</v>
      </c>
      <c r="F70" s="166">
        <v>1520</v>
      </c>
      <c r="G70" s="166">
        <v>1617</v>
      </c>
      <c r="H70" s="73">
        <f t="shared" si="1"/>
        <v>2.369335347432024</v>
      </c>
      <c r="I70" s="66">
        <v>-10</v>
      </c>
      <c r="J70" s="73">
        <v>-0.31776294884016526</v>
      </c>
    </row>
    <row r="71" spans="1:10" ht="13.5">
      <c r="A71" s="48"/>
      <c r="B71" s="48" t="s">
        <v>23</v>
      </c>
      <c r="C71" s="88"/>
      <c r="D71" s="166">
        <v>548</v>
      </c>
      <c r="E71" s="166">
        <v>1271</v>
      </c>
      <c r="F71" s="166">
        <v>645</v>
      </c>
      <c r="G71" s="166">
        <v>626</v>
      </c>
      <c r="H71" s="73">
        <f t="shared" si="1"/>
        <v>2.3193430656934306</v>
      </c>
      <c r="I71" s="66">
        <v>11</v>
      </c>
      <c r="J71" s="73">
        <v>0.873015873015873</v>
      </c>
    </row>
    <row r="72" spans="1:10" ht="13.5">
      <c r="A72" s="48"/>
      <c r="B72" s="48" t="s">
        <v>24</v>
      </c>
      <c r="C72" s="88"/>
      <c r="D72" s="166">
        <v>1566</v>
      </c>
      <c r="E72" s="166">
        <v>3480</v>
      </c>
      <c r="F72" s="166">
        <v>1737</v>
      </c>
      <c r="G72" s="166">
        <v>1743</v>
      </c>
      <c r="H72" s="73">
        <f t="shared" si="1"/>
        <v>2.2222222222222223</v>
      </c>
      <c r="I72" s="66">
        <v>-125</v>
      </c>
      <c r="J72" s="73">
        <v>-3.467406380027739</v>
      </c>
    </row>
    <row r="73" spans="1:10" ht="13.5">
      <c r="A73" s="48"/>
      <c r="B73" s="48" t="s">
        <v>25</v>
      </c>
      <c r="C73" s="88"/>
      <c r="D73" s="166">
        <v>1371</v>
      </c>
      <c r="E73" s="166">
        <v>3123</v>
      </c>
      <c r="F73" s="166">
        <v>1525</v>
      </c>
      <c r="G73" s="166">
        <v>1598</v>
      </c>
      <c r="H73" s="73">
        <f t="shared" si="1"/>
        <v>2.2778993435448576</v>
      </c>
      <c r="I73" s="66">
        <v>68</v>
      </c>
      <c r="J73" s="73">
        <v>2.2258592471358427</v>
      </c>
    </row>
    <row r="74" spans="1:10" ht="13.5">
      <c r="A74" s="48"/>
      <c r="B74" s="48" t="s">
        <v>26</v>
      </c>
      <c r="C74" s="88"/>
      <c r="D74" s="166">
        <v>618</v>
      </c>
      <c r="E74" s="166">
        <v>1365</v>
      </c>
      <c r="F74" s="166">
        <v>680</v>
      </c>
      <c r="G74" s="166">
        <v>685</v>
      </c>
      <c r="H74" s="73">
        <f t="shared" si="1"/>
        <v>2.20873786407767</v>
      </c>
      <c r="I74" s="66">
        <v>-18</v>
      </c>
      <c r="J74" s="73">
        <v>-1.3015184381778742</v>
      </c>
    </row>
    <row r="75" spans="1:10" ht="3.75" customHeight="1">
      <c r="A75" s="12"/>
      <c r="B75" s="12"/>
      <c r="C75" s="83"/>
      <c r="D75" s="127"/>
      <c r="E75" s="127"/>
      <c r="F75" s="127"/>
      <c r="G75" s="127"/>
      <c r="H75" s="73"/>
      <c r="I75" s="66"/>
      <c r="J75" s="73"/>
    </row>
    <row r="76" spans="1:10" ht="13.5">
      <c r="A76" s="465" t="s">
        <v>37</v>
      </c>
      <c r="B76" s="465"/>
      <c r="C76" s="155"/>
      <c r="D76" s="167">
        <v>4174</v>
      </c>
      <c r="E76" s="167">
        <v>9143</v>
      </c>
      <c r="F76" s="167">
        <v>4384</v>
      </c>
      <c r="G76" s="167">
        <v>4759</v>
      </c>
      <c r="H76" s="1">
        <f t="shared" si="1"/>
        <v>2.190464781983709</v>
      </c>
      <c r="I76" s="6">
        <v>134</v>
      </c>
      <c r="J76" s="1">
        <v>1.4874014874014874</v>
      </c>
    </row>
    <row r="77" spans="1:10" ht="13.5">
      <c r="A77" s="48"/>
      <c r="B77" s="48" t="s">
        <v>21</v>
      </c>
      <c r="C77" s="88"/>
      <c r="D77" s="166">
        <v>919</v>
      </c>
      <c r="E77" s="166">
        <v>2024</v>
      </c>
      <c r="F77" s="166">
        <v>961</v>
      </c>
      <c r="G77" s="166">
        <v>1063</v>
      </c>
      <c r="H77" s="73">
        <f t="shared" si="1"/>
        <v>2.202393906420022</v>
      </c>
      <c r="I77" s="66">
        <v>-239</v>
      </c>
      <c r="J77" s="73">
        <v>-10.561201944321697</v>
      </c>
    </row>
    <row r="78" spans="1:10" ht="13.5">
      <c r="A78" s="48"/>
      <c r="B78" s="48" t="s">
        <v>22</v>
      </c>
      <c r="C78" s="88"/>
      <c r="D78" s="166">
        <v>384</v>
      </c>
      <c r="E78" s="166">
        <v>928</v>
      </c>
      <c r="F78" s="166">
        <v>469</v>
      </c>
      <c r="G78" s="166">
        <v>459</v>
      </c>
      <c r="H78" s="73">
        <f t="shared" si="1"/>
        <v>2.4166666666666665</v>
      </c>
      <c r="I78" s="66">
        <v>26</v>
      </c>
      <c r="J78" s="73">
        <v>2.882483370288248</v>
      </c>
    </row>
    <row r="79" spans="1:10" ht="13.5">
      <c r="A79" s="48"/>
      <c r="B79" s="48" t="s">
        <v>23</v>
      </c>
      <c r="C79" s="88"/>
      <c r="D79" s="166">
        <v>730</v>
      </c>
      <c r="E79" s="166">
        <v>1495</v>
      </c>
      <c r="F79" s="166">
        <v>785</v>
      </c>
      <c r="G79" s="166">
        <v>710</v>
      </c>
      <c r="H79" s="73">
        <f t="shared" si="1"/>
        <v>2.047945205479452</v>
      </c>
      <c r="I79" s="66">
        <v>-34</v>
      </c>
      <c r="J79" s="73">
        <v>-2.2236756049705693</v>
      </c>
    </row>
    <row r="80" spans="1:10" ht="13.5">
      <c r="A80" s="48"/>
      <c r="B80" s="48" t="s">
        <v>24</v>
      </c>
      <c r="C80" s="88"/>
      <c r="D80" s="166">
        <v>1944</v>
      </c>
      <c r="E80" s="166">
        <v>4112</v>
      </c>
      <c r="F80" s="166">
        <v>1948</v>
      </c>
      <c r="G80" s="166">
        <v>2164</v>
      </c>
      <c r="H80" s="73">
        <f t="shared" si="1"/>
        <v>2.1152263374485596</v>
      </c>
      <c r="I80" s="66">
        <v>-63</v>
      </c>
      <c r="J80" s="73">
        <v>-1.5089820359281436</v>
      </c>
    </row>
    <row r="81" spans="1:10" ht="13.5">
      <c r="A81" s="48"/>
      <c r="B81" s="48" t="s">
        <v>25</v>
      </c>
      <c r="C81" s="88"/>
      <c r="D81" s="166">
        <v>197</v>
      </c>
      <c r="E81" s="166">
        <v>584</v>
      </c>
      <c r="F81" s="166">
        <v>221</v>
      </c>
      <c r="G81" s="166">
        <v>363</v>
      </c>
      <c r="H81" s="73">
        <f t="shared" si="1"/>
        <v>2.964467005076142</v>
      </c>
      <c r="I81" s="66">
        <v>444</v>
      </c>
      <c r="J81" s="73">
        <v>317.1428571428571</v>
      </c>
    </row>
    <row r="82" spans="1:10" ht="3.75" customHeight="1">
      <c r="A82" s="12"/>
      <c r="B82" s="12"/>
      <c r="C82" s="83"/>
      <c r="D82" s="127"/>
      <c r="E82" s="127"/>
      <c r="F82" s="127"/>
      <c r="G82" s="127"/>
      <c r="H82" s="73"/>
      <c r="I82" s="66"/>
      <c r="J82" s="73"/>
    </row>
    <row r="83" spans="1:10" ht="13.5" customHeight="1">
      <c r="A83" s="465" t="s">
        <v>44</v>
      </c>
      <c r="B83" s="465"/>
      <c r="C83" s="155"/>
      <c r="D83" s="167">
        <v>551</v>
      </c>
      <c r="E83" s="167">
        <v>1911</v>
      </c>
      <c r="F83" s="167">
        <v>1119</v>
      </c>
      <c r="G83" s="167">
        <v>792</v>
      </c>
      <c r="H83" s="1">
        <f t="shared" si="1"/>
        <v>3.468239564428312</v>
      </c>
      <c r="I83" s="6">
        <v>903</v>
      </c>
      <c r="J83" s="1">
        <v>89.58333333333334</v>
      </c>
    </row>
    <row r="84" spans="1:10" ht="3.75" customHeight="1">
      <c r="A84" s="12"/>
      <c r="B84" s="12"/>
      <c r="C84" s="83"/>
      <c r="D84" s="127"/>
      <c r="E84" s="127"/>
      <c r="F84" s="127"/>
      <c r="G84" s="127"/>
      <c r="H84" s="73"/>
      <c r="I84" s="66"/>
      <c r="J84" s="73"/>
    </row>
    <row r="85" spans="1:10" ht="13.5">
      <c r="A85" s="465" t="s">
        <v>38</v>
      </c>
      <c r="B85" s="465"/>
      <c r="C85" s="155"/>
      <c r="D85" s="167">
        <v>6377</v>
      </c>
      <c r="E85" s="167">
        <v>16081</v>
      </c>
      <c r="F85" s="167">
        <v>8103</v>
      </c>
      <c r="G85" s="167">
        <v>7978</v>
      </c>
      <c r="H85" s="1">
        <f aca="true" t="shared" si="2" ref="H85:H118">E85/D85</f>
        <v>2.521718676493649</v>
      </c>
      <c r="I85" s="6">
        <v>1037</v>
      </c>
      <c r="J85" s="1">
        <v>6.893113533634672</v>
      </c>
    </row>
    <row r="86" spans="1:10" ht="13.5">
      <c r="A86" s="48"/>
      <c r="B86" s="48" t="s">
        <v>21</v>
      </c>
      <c r="C86" s="88"/>
      <c r="D86" s="166">
        <v>390</v>
      </c>
      <c r="E86" s="166">
        <v>1029</v>
      </c>
      <c r="F86" s="166">
        <v>524</v>
      </c>
      <c r="G86" s="166">
        <v>505</v>
      </c>
      <c r="H86" s="73">
        <f t="shared" si="2"/>
        <v>2.6384615384615384</v>
      </c>
      <c r="I86" s="66">
        <v>-4</v>
      </c>
      <c r="J86" s="73">
        <v>-0.3872216844143272</v>
      </c>
    </row>
    <row r="87" spans="1:10" ht="13.5">
      <c r="A87" s="48"/>
      <c r="B87" s="48" t="s">
        <v>22</v>
      </c>
      <c r="C87" s="88"/>
      <c r="D87" s="166">
        <v>650</v>
      </c>
      <c r="E87" s="166">
        <v>1875</v>
      </c>
      <c r="F87" s="166">
        <v>920</v>
      </c>
      <c r="G87" s="166">
        <v>955</v>
      </c>
      <c r="H87" s="73">
        <f t="shared" si="2"/>
        <v>2.8846153846153846</v>
      </c>
      <c r="I87" s="66">
        <v>95</v>
      </c>
      <c r="J87" s="73">
        <v>5.337078651685393</v>
      </c>
    </row>
    <row r="88" spans="1:10" ht="13.5">
      <c r="A88" s="48"/>
      <c r="B88" s="48" t="s">
        <v>23</v>
      </c>
      <c r="C88" s="88"/>
      <c r="D88" s="166">
        <v>486</v>
      </c>
      <c r="E88" s="166">
        <v>1197</v>
      </c>
      <c r="F88" s="166">
        <v>618</v>
      </c>
      <c r="G88" s="166">
        <v>579</v>
      </c>
      <c r="H88" s="73">
        <f t="shared" si="2"/>
        <v>2.462962962962963</v>
      </c>
      <c r="I88" s="66">
        <v>-19</v>
      </c>
      <c r="J88" s="73">
        <v>-1.5625</v>
      </c>
    </row>
    <row r="89" spans="1:10" ht="13.5">
      <c r="A89" s="48"/>
      <c r="B89" s="48" t="s">
        <v>24</v>
      </c>
      <c r="C89" s="88"/>
      <c r="D89" s="166">
        <v>917</v>
      </c>
      <c r="E89" s="166">
        <v>2439</v>
      </c>
      <c r="F89" s="166">
        <v>1269</v>
      </c>
      <c r="G89" s="166">
        <v>1170</v>
      </c>
      <c r="H89" s="73">
        <f t="shared" si="2"/>
        <v>2.659760087241003</v>
      </c>
      <c r="I89" s="66">
        <v>111</v>
      </c>
      <c r="J89" s="73">
        <v>4.768041237113402</v>
      </c>
    </row>
    <row r="90" spans="1:10" ht="13.5">
      <c r="A90" s="48"/>
      <c r="B90" s="48" t="s">
        <v>25</v>
      </c>
      <c r="C90" s="88"/>
      <c r="D90" s="166">
        <v>369</v>
      </c>
      <c r="E90" s="166">
        <v>809</v>
      </c>
      <c r="F90" s="166">
        <v>393</v>
      </c>
      <c r="G90" s="166">
        <v>416</v>
      </c>
      <c r="H90" s="73">
        <f t="shared" si="2"/>
        <v>2.192411924119241</v>
      </c>
      <c r="I90" s="66">
        <v>84</v>
      </c>
      <c r="J90" s="73">
        <v>11.586206896551724</v>
      </c>
    </row>
    <row r="91" spans="1:10" ht="13.5">
      <c r="A91" s="48"/>
      <c r="B91" s="48" t="s">
        <v>26</v>
      </c>
      <c r="C91" s="88"/>
      <c r="D91" s="166">
        <v>807</v>
      </c>
      <c r="E91" s="166">
        <v>1901</v>
      </c>
      <c r="F91" s="166">
        <v>944</v>
      </c>
      <c r="G91" s="166">
        <v>957</v>
      </c>
      <c r="H91" s="73">
        <f t="shared" si="2"/>
        <v>2.355638166047088</v>
      </c>
      <c r="I91" s="66">
        <v>148</v>
      </c>
      <c r="J91" s="73">
        <v>8.442669709070165</v>
      </c>
    </row>
    <row r="92" spans="1:10" ht="13.5">
      <c r="A92" s="48"/>
      <c r="B92" s="48" t="s">
        <v>27</v>
      </c>
      <c r="C92" s="88"/>
      <c r="D92" s="166">
        <v>1163</v>
      </c>
      <c r="E92" s="166">
        <v>2818</v>
      </c>
      <c r="F92" s="166">
        <v>1400</v>
      </c>
      <c r="G92" s="166">
        <v>1418</v>
      </c>
      <c r="H92" s="73">
        <f t="shared" si="2"/>
        <v>2.4230438521066207</v>
      </c>
      <c r="I92" s="66">
        <v>131</v>
      </c>
      <c r="J92" s="73">
        <v>4.875325641979903</v>
      </c>
    </row>
    <row r="93" spans="1:10" ht="13.5">
      <c r="A93" s="48"/>
      <c r="B93" s="48" t="s">
        <v>39</v>
      </c>
      <c r="C93" s="88"/>
      <c r="D93" s="166">
        <v>1595</v>
      </c>
      <c r="E93" s="166">
        <v>4013</v>
      </c>
      <c r="F93" s="166">
        <v>2035</v>
      </c>
      <c r="G93" s="166">
        <v>1978</v>
      </c>
      <c r="H93" s="73">
        <f t="shared" si="2"/>
        <v>2.515987460815047</v>
      </c>
      <c r="I93" s="66">
        <v>491</v>
      </c>
      <c r="J93" s="73">
        <v>13.940942646223736</v>
      </c>
    </row>
    <row r="94" spans="1:10" ht="3.75" customHeight="1">
      <c r="A94" s="12"/>
      <c r="B94" s="12"/>
      <c r="C94" s="83"/>
      <c r="D94" s="127"/>
      <c r="E94" s="127"/>
      <c r="F94" s="127"/>
      <c r="G94" s="127"/>
      <c r="H94" s="73"/>
      <c r="I94" s="66"/>
      <c r="J94" s="73"/>
    </row>
    <row r="95" spans="1:10" ht="13.5">
      <c r="A95" s="465" t="s">
        <v>40</v>
      </c>
      <c r="B95" s="465"/>
      <c r="C95" s="155"/>
      <c r="D95" s="167">
        <v>4307</v>
      </c>
      <c r="E95" s="167">
        <v>10554</v>
      </c>
      <c r="F95" s="167">
        <v>5059</v>
      </c>
      <c r="G95" s="167">
        <v>5495</v>
      </c>
      <c r="H95" s="1">
        <f t="shared" si="2"/>
        <v>2.4504295333178545</v>
      </c>
      <c r="I95" s="6">
        <v>39</v>
      </c>
      <c r="J95" s="1">
        <v>0.37089871611982883</v>
      </c>
    </row>
    <row r="96" spans="1:10" ht="13.5">
      <c r="A96" s="48"/>
      <c r="B96" s="48" t="s">
        <v>21</v>
      </c>
      <c r="C96" s="88"/>
      <c r="D96" s="166">
        <v>1386</v>
      </c>
      <c r="E96" s="166">
        <v>3184</v>
      </c>
      <c r="F96" s="166">
        <v>1391</v>
      </c>
      <c r="G96" s="166">
        <v>1793</v>
      </c>
      <c r="H96" s="73">
        <f t="shared" si="2"/>
        <v>2.2972582972582973</v>
      </c>
      <c r="I96" s="66">
        <v>-5</v>
      </c>
      <c r="J96" s="73">
        <v>-0.15678896205707119</v>
      </c>
    </row>
    <row r="97" spans="1:10" ht="13.5">
      <c r="A97" s="48"/>
      <c r="B97" s="48" t="s">
        <v>22</v>
      </c>
      <c r="C97" s="88"/>
      <c r="D97" s="166">
        <v>296</v>
      </c>
      <c r="E97" s="166">
        <v>774</v>
      </c>
      <c r="F97" s="166">
        <v>396</v>
      </c>
      <c r="G97" s="166">
        <v>378</v>
      </c>
      <c r="H97" s="73">
        <f t="shared" si="2"/>
        <v>2.614864864864865</v>
      </c>
      <c r="I97" s="66">
        <v>26</v>
      </c>
      <c r="J97" s="73">
        <v>3.4759358288770055</v>
      </c>
    </row>
    <row r="98" spans="1:10" ht="13.5">
      <c r="A98" s="48"/>
      <c r="B98" s="48" t="s">
        <v>23</v>
      </c>
      <c r="C98" s="88"/>
      <c r="D98" s="166">
        <v>538</v>
      </c>
      <c r="E98" s="166">
        <v>1417</v>
      </c>
      <c r="F98" s="166">
        <v>719</v>
      </c>
      <c r="G98" s="166">
        <v>698</v>
      </c>
      <c r="H98" s="73">
        <f t="shared" si="2"/>
        <v>2.633828996282528</v>
      </c>
      <c r="I98" s="66">
        <v>66</v>
      </c>
      <c r="J98" s="73">
        <v>4.885270170244263</v>
      </c>
    </row>
    <row r="99" spans="1:10" ht="13.5">
      <c r="A99" s="48"/>
      <c r="B99" s="48" t="s">
        <v>24</v>
      </c>
      <c r="C99" s="88"/>
      <c r="D99" s="166">
        <v>325</v>
      </c>
      <c r="E99" s="166">
        <v>817</v>
      </c>
      <c r="F99" s="166">
        <v>395</v>
      </c>
      <c r="G99" s="166">
        <v>422</v>
      </c>
      <c r="H99" s="73">
        <f t="shared" si="2"/>
        <v>2.513846153846154</v>
      </c>
      <c r="I99" s="66">
        <v>-31</v>
      </c>
      <c r="J99" s="73">
        <v>-3.6556603773584904</v>
      </c>
    </row>
    <row r="100" spans="1:10" ht="13.5">
      <c r="A100" s="48"/>
      <c r="B100" s="48" t="s">
        <v>25</v>
      </c>
      <c r="C100" s="88"/>
      <c r="D100" s="166">
        <v>1762</v>
      </c>
      <c r="E100" s="166">
        <v>4362</v>
      </c>
      <c r="F100" s="166">
        <v>2158</v>
      </c>
      <c r="G100" s="166">
        <v>2204</v>
      </c>
      <c r="H100" s="73">
        <f t="shared" si="2"/>
        <v>2.475595913734393</v>
      </c>
      <c r="I100" s="66">
        <v>-17</v>
      </c>
      <c r="J100" s="73">
        <v>-0.38821648778259876</v>
      </c>
    </row>
    <row r="101" spans="1:10" ht="13.5">
      <c r="A101" s="48"/>
      <c r="B101" s="48" t="s">
        <v>26</v>
      </c>
      <c r="C101" s="88"/>
      <c r="D101" s="123">
        <v>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</row>
    <row r="102" spans="1:10" ht="13.5">
      <c r="A102" s="48"/>
      <c r="B102" s="48" t="s">
        <v>27</v>
      </c>
      <c r="C102" s="88"/>
      <c r="D102" s="123">
        <v>0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 t="s">
        <v>41</v>
      </c>
    </row>
    <row r="103" spans="1:10" ht="3.75" customHeight="1">
      <c r="A103" s="12"/>
      <c r="B103" s="12"/>
      <c r="C103" s="83"/>
      <c r="D103" s="127"/>
      <c r="E103" s="127"/>
      <c r="F103" s="127"/>
      <c r="G103" s="127"/>
      <c r="H103" s="73"/>
      <c r="I103" s="66"/>
      <c r="J103" s="73"/>
    </row>
    <row r="104" spans="1:10" ht="13.5">
      <c r="A104" s="465" t="s">
        <v>42</v>
      </c>
      <c r="B104" s="465"/>
      <c r="C104" s="155"/>
      <c r="D104" s="167">
        <v>5697</v>
      </c>
      <c r="E104" s="167">
        <v>13653</v>
      </c>
      <c r="F104" s="167">
        <v>6864</v>
      </c>
      <c r="G104" s="167">
        <v>6789</v>
      </c>
      <c r="H104" s="1">
        <f t="shared" si="2"/>
        <v>2.39652448657188</v>
      </c>
      <c r="I104" s="6">
        <v>269</v>
      </c>
      <c r="J104" s="1">
        <v>2.0098625224148234</v>
      </c>
    </row>
    <row r="105" spans="1:10" ht="13.5">
      <c r="A105" s="48"/>
      <c r="B105" s="48" t="s">
        <v>21</v>
      </c>
      <c r="C105" s="88"/>
      <c r="D105" s="166">
        <v>1010</v>
      </c>
      <c r="E105" s="166">
        <v>2444</v>
      </c>
      <c r="F105" s="166">
        <v>1290</v>
      </c>
      <c r="G105" s="166">
        <v>1154</v>
      </c>
      <c r="H105" s="73">
        <f t="shared" si="2"/>
        <v>2.4198019801980197</v>
      </c>
      <c r="I105" s="66">
        <v>172</v>
      </c>
      <c r="J105" s="73">
        <v>7.570422535211267</v>
      </c>
    </row>
    <row r="106" spans="1:10" ht="13.5">
      <c r="A106" s="48"/>
      <c r="B106" s="48" t="s">
        <v>22</v>
      </c>
      <c r="C106" s="88"/>
      <c r="D106" s="166">
        <v>801</v>
      </c>
      <c r="E106" s="166">
        <v>2029</v>
      </c>
      <c r="F106" s="166">
        <v>1017</v>
      </c>
      <c r="G106" s="166">
        <v>1012</v>
      </c>
      <c r="H106" s="73">
        <f t="shared" si="2"/>
        <v>2.533083645443196</v>
      </c>
      <c r="I106" s="66">
        <v>153</v>
      </c>
      <c r="J106" s="73">
        <v>8.155650319829425</v>
      </c>
    </row>
    <row r="107" spans="1:10" ht="13.5">
      <c r="A107" s="48"/>
      <c r="B107" s="48" t="s">
        <v>23</v>
      </c>
      <c r="C107" s="88"/>
      <c r="D107" s="166">
        <v>359</v>
      </c>
      <c r="E107" s="166">
        <v>913</v>
      </c>
      <c r="F107" s="166">
        <v>458</v>
      </c>
      <c r="G107" s="166">
        <v>455</v>
      </c>
      <c r="H107" s="73">
        <f t="shared" si="2"/>
        <v>2.543175487465181</v>
      </c>
      <c r="I107" s="66">
        <v>88</v>
      </c>
      <c r="J107" s="73">
        <v>10.666666666666668</v>
      </c>
    </row>
    <row r="108" spans="1:10" ht="13.5">
      <c r="A108" s="48"/>
      <c r="B108" s="48" t="s">
        <v>24</v>
      </c>
      <c r="C108" s="88"/>
      <c r="D108" s="166">
        <v>893</v>
      </c>
      <c r="E108" s="166">
        <v>2069</v>
      </c>
      <c r="F108" s="166">
        <v>1061</v>
      </c>
      <c r="G108" s="166">
        <v>1008</v>
      </c>
      <c r="H108" s="73">
        <f t="shared" si="2"/>
        <v>2.316909294512878</v>
      </c>
      <c r="I108" s="66">
        <v>172</v>
      </c>
      <c r="J108" s="73">
        <v>9.066947812335266</v>
      </c>
    </row>
    <row r="109" spans="1:10" ht="13.5">
      <c r="A109" s="48"/>
      <c r="B109" s="48" t="s">
        <v>25</v>
      </c>
      <c r="C109" s="88"/>
      <c r="D109" s="166">
        <v>1357</v>
      </c>
      <c r="E109" s="166">
        <v>2743</v>
      </c>
      <c r="F109" s="166">
        <v>1315</v>
      </c>
      <c r="G109" s="166">
        <v>1428</v>
      </c>
      <c r="H109" s="73">
        <f t="shared" si="2"/>
        <v>2.021370670596905</v>
      </c>
      <c r="I109" s="66">
        <v>-136</v>
      </c>
      <c r="J109" s="73">
        <v>-4.723862452240361</v>
      </c>
    </row>
    <row r="110" spans="1:10" ht="13.5">
      <c r="A110" s="48"/>
      <c r="B110" s="48" t="s">
        <v>26</v>
      </c>
      <c r="C110" s="88"/>
      <c r="D110" s="166">
        <v>1277</v>
      </c>
      <c r="E110" s="166">
        <v>3455</v>
      </c>
      <c r="F110" s="166">
        <v>1723</v>
      </c>
      <c r="G110" s="166">
        <v>1732</v>
      </c>
      <c r="H110" s="73">
        <f t="shared" si="2"/>
        <v>2.705559906029757</v>
      </c>
      <c r="I110" s="66">
        <v>-180</v>
      </c>
      <c r="J110" s="73">
        <v>-4.951856946354883</v>
      </c>
    </row>
    <row r="111" spans="1:10" ht="3.75" customHeight="1">
      <c r="A111" s="12"/>
      <c r="B111" s="12"/>
      <c r="C111" s="83"/>
      <c r="D111" s="127"/>
      <c r="E111" s="127"/>
      <c r="F111" s="127"/>
      <c r="G111" s="127"/>
      <c r="H111" s="73"/>
      <c r="I111" s="66"/>
      <c r="J111" s="73"/>
    </row>
    <row r="112" spans="1:10" ht="13.5">
      <c r="A112" s="465" t="s">
        <v>43</v>
      </c>
      <c r="B112" s="465"/>
      <c r="C112" s="155"/>
      <c r="D112" s="167">
        <v>2875</v>
      </c>
      <c r="E112" s="167">
        <v>8009</v>
      </c>
      <c r="F112" s="167">
        <v>3992</v>
      </c>
      <c r="G112" s="167">
        <v>4017</v>
      </c>
      <c r="H112" s="1">
        <f t="shared" si="2"/>
        <v>2.7857391304347825</v>
      </c>
      <c r="I112" s="6">
        <v>840</v>
      </c>
      <c r="J112" s="1">
        <v>11.717115357790487</v>
      </c>
    </row>
    <row r="113" spans="1:10" ht="13.5">
      <c r="A113" s="48"/>
      <c r="B113" s="48" t="s">
        <v>21</v>
      </c>
      <c r="C113" s="88"/>
      <c r="D113" s="166">
        <v>432</v>
      </c>
      <c r="E113" s="166">
        <v>1106</v>
      </c>
      <c r="F113" s="166">
        <v>562</v>
      </c>
      <c r="G113" s="166">
        <v>544</v>
      </c>
      <c r="H113" s="73">
        <f t="shared" si="2"/>
        <v>2.560185185185185</v>
      </c>
      <c r="I113" s="66">
        <v>225</v>
      </c>
      <c r="J113" s="73">
        <v>25.53916004540295</v>
      </c>
    </row>
    <row r="114" spans="1:10" ht="13.5">
      <c r="A114" s="48"/>
      <c r="B114" s="48" t="s">
        <v>22</v>
      </c>
      <c r="C114" s="88"/>
      <c r="D114" s="166">
        <v>733</v>
      </c>
      <c r="E114" s="166">
        <v>2006</v>
      </c>
      <c r="F114" s="166">
        <v>1003</v>
      </c>
      <c r="G114" s="166">
        <v>1003</v>
      </c>
      <c r="H114" s="73">
        <f t="shared" si="2"/>
        <v>2.7366984993178716</v>
      </c>
      <c r="I114" s="66">
        <v>238</v>
      </c>
      <c r="J114" s="73">
        <v>13.461538461538462</v>
      </c>
    </row>
    <row r="115" spans="1:10" ht="13.5">
      <c r="A115" s="48"/>
      <c r="B115" s="48" t="s">
        <v>23</v>
      </c>
      <c r="C115" s="88"/>
      <c r="D115" s="166">
        <v>300</v>
      </c>
      <c r="E115" s="166">
        <v>855</v>
      </c>
      <c r="F115" s="166">
        <v>436</v>
      </c>
      <c r="G115" s="166">
        <v>419</v>
      </c>
      <c r="H115" s="73">
        <f t="shared" si="2"/>
        <v>2.85</v>
      </c>
      <c r="I115" s="66">
        <v>66</v>
      </c>
      <c r="J115" s="73">
        <v>8.365019011406844</v>
      </c>
    </row>
    <row r="116" spans="1:10" ht="13.5">
      <c r="A116" s="48"/>
      <c r="B116" s="48" t="s">
        <v>24</v>
      </c>
      <c r="C116" s="88"/>
      <c r="D116" s="166">
        <v>183</v>
      </c>
      <c r="E116" s="166">
        <v>548</v>
      </c>
      <c r="F116" s="166">
        <v>275</v>
      </c>
      <c r="G116" s="166">
        <v>273</v>
      </c>
      <c r="H116" s="73">
        <f t="shared" si="2"/>
        <v>2.9945355191256833</v>
      </c>
      <c r="I116" s="66">
        <v>9</v>
      </c>
      <c r="J116" s="73">
        <v>1.6697588126159555</v>
      </c>
    </row>
    <row r="117" spans="1:10" ht="13.5">
      <c r="A117" s="48"/>
      <c r="B117" s="48" t="s">
        <v>25</v>
      </c>
      <c r="C117" s="88"/>
      <c r="D117" s="166">
        <v>813</v>
      </c>
      <c r="E117" s="166">
        <v>2396</v>
      </c>
      <c r="F117" s="166">
        <v>1172</v>
      </c>
      <c r="G117" s="166">
        <v>1224</v>
      </c>
      <c r="H117" s="73">
        <f t="shared" si="2"/>
        <v>2.947109471094711</v>
      </c>
      <c r="I117" s="66">
        <v>193</v>
      </c>
      <c r="J117" s="73">
        <v>8.76078075351793</v>
      </c>
    </row>
    <row r="118" spans="1:10" ht="13.5">
      <c r="A118" s="48"/>
      <c r="B118" s="48" t="s">
        <v>26</v>
      </c>
      <c r="C118" s="88"/>
      <c r="D118" s="166">
        <v>414</v>
      </c>
      <c r="E118" s="166">
        <v>1098</v>
      </c>
      <c r="F118" s="166">
        <v>544</v>
      </c>
      <c r="G118" s="166">
        <v>554</v>
      </c>
      <c r="H118" s="73">
        <f t="shared" si="2"/>
        <v>2.652173913043478</v>
      </c>
      <c r="I118" s="66">
        <v>109</v>
      </c>
      <c r="J118" s="73">
        <v>11.02123356926188</v>
      </c>
    </row>
    <row r="119" spans="1:10" ht="13.5">
      <c r="A119" s="48"/>
      <c r="B119" s="48" t="s">
        <v>27</v>
      </c>
      <c r="C119" s="88"/>
      <c r="D119" s="123">
        <v>0</v>
      </c>
      <c r="E119" s="123">
        <v>0</v>
      </c>
      <c r="F119" s="123">
        <v>0</v>
      </c>
      <c r="G119" s="123">
        <v>0</v>
      </c>
      <c r="H119" s="123">
        <v>0</v>
      </c>
      <c r="I119" s="123">
        <v>0</v>
      </c>
      <c r="J119" s="123">
        <v>0</v>
      </c>
    </row>
    <row r="120" spans="1:4" ht="5.25" customHeight="1">
      <c r="A120" s="84"/>
      <c r="B120" s="84"/>
      <c r="C120" s="85"/>
      <c r="D120" s="15"/>
    </row>
    <row r="121" spans="1:10" ht="13.5" customHeight="1">
      <c r="A121" s="299" t="s">
        <v>144</v>
      </c>
      <c r="B121" s="299"/>
      <c r="C121" s="299"/>
      <c r="D121" s="299"/>
      <c r="E121" s="299"/>
      <c r="F121" s="299"/>
      <c r="G121" s="354"/>
      <c r="H121" s="354"/>
      <c r="I121" s="354"/>
      <c r="J121" s="354"/>
    </row>
    <row r="122" spans="1:10" s="40" customFormat="1" ht="13.5" customHeight="1">
      <c r="A122" s="294" t="s">
        <v>406</v>
      </c>
      <c r="B122" s="371"/>
      <c r="C122" s="371"/>
      <c r="D122" s="371"/>
      <c r="E122" s="371"/>
      <c r="F122" s="371"/>
      <c r="G122" s="371"/>
      <c r="H122" s="371"/>
      <c r="I122" s="371"/>
      <c r="J122" s="371"/>
    </row>
  </sheetData>
  <sheetProtection/>
  <mergeCells count="30">
    <mergeCell ref="A5:B5"/>
    <mergeCell ref="H3:H4"/>
    <mergeCell ref="E3:G3"/>
    <mergeCell ref="I3:J3"/>
    <mergeCell ref="A58:B58"/>
    <mergeCell ref="A17:B17"/>
    <mergeCell ref="A8:B8"/>
    <mergeCell ref="A7:B7"/>
    <mergeCell ref="A25:B25"/>
    <mergeCell ref="A33:B33"/>
    <mergeCell ref="A6:B6"/>
    <mergeCell ref="D3:D4"/>
    <mergeCell ref="A3:B4"/>
    <mergeCell ref="A104:B104"/>
    <mergeCell ref="A38:B38"/>
    <mergeCell ref="A67:B67"/>
    <mergeCell ref="A68:B68"/>
    <mergeCell ref="A43:B43"/>
    <mergeCell ref="A48:B48"/>
    <mergeCell ref="A50:B50"/>
    <mergeCell ref="A112:B112"/>
    <mergeCell ref="A85:B85"/>
    <mergeCell ref="A95:B95"/>
    <mergeCell ref="A76:B76"/>
    <mergeCell ref="A83:B83"/>
    <mergeCell ref="I65:J65"/>
    <mergeCell ref="A65:B66"/>
    <mergeCell ref="D65:D66"/>
    <mergeCell ref="E65:G65"/>
    <mergeCell ref="H65:H66"/>
  </mergeCells>
  <printOptions/>
  <pageMargins left="0.86" right="0.7874015748031497" top="0.78" bottom="0.32" header="0.5118110236220472" footer="0.2"/>
  <pageSetup horizontalDpi="600" verticalDpi="600" orientation="portrait" paperSize="9" r:id="rId1"/>
  <rowBreaks count="1" manualBreakCount="1">
    <brk id="6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8.75390625" style="0" customWidth="1"/>
    <col min="2" max="2" width="3.125" style="0" customWidth="1"/>
    <col min="3" max="5" width="9.625" style="0" customWidth="1"/>
    <col min="6" max="6" width="3.125" style="0" customWidth="1"/>
    <col min="7" max="7" width="6.875" style="0" customWidth="1"/>
    <col min="8" max="8" width="3.125" style="0" customWidth="1"/>
    <col min="9" max="11" width="9.625" style="0" customWidth="1"/>
  </cols>
  <sheetData>
    <row r="1" spans="1:11" ht="13.5" customHeight="1">
      <c r="A1" s="288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" customHeight="1">
      <c r="A2" s="289" t="s">
        <v>307</v>
      </c>
      <c r="K2" s="290" t="s">
        <v>148</v>
      </c>
    </row>
    <row r="3" spans="1:11" ht="19.5" customHeight="1">
      <c r="A3" s="479" t="s">
        <v>45</v>
      </c>
      <c r="B3" s="482"/>
      <c r="C3" s="61" t="s">
        <v>68</v>
      </c>
      <c r="D3" s="62" t="s">
        <v>6</v>
      </c>
      <c r="E3" s="52" t="s">
        <v>7</v>
      </c>
      <c r="F3" s="443" t="s">
        <v>45</v>
      </c>
      <c r="G3" s="482"/>
      <c r="H3" s="482"/>
      <c r="I3" s="61" t="s">
        <v>68</v>
      </c>
      <c r="J3" s="62" t="s">
        <v>6</v>
      </c>
      <c r="K3" s="52" t="s">
        <v>7</v>
      </c>
    </row>
    <row r="4" spans="1:11" ht="4.5" customHeight="1">
      <c r="A4" s="14"/>
      <c r="B4" s="91"/>
      <c r="C4" s="14"/>
      <c r="D4" s="14"/>
      <c r="E4" s="14"/>
      <c r="F4" s="432"/>
      <c r="G4" s="433"/>
      <c r="H4" s="91"/>
      <c r="I4" s="14"/>
      <c r="J4" s="14"/>
      <c r="K4" s="14"/>
    </row>
    <row r="5" spans="1:11" s="148" customFormat="1" ht="15.75" customHeight="1">
      <c r="A5" s="446" t="s">
        <v>19</v>
      </c>
      <c r="B5" s="447"/>
      <c r="C5" s="4">
        <v>179668</v>
      </c>
      <c r="D5" s="4">
        <v>89470</v>
      </c>
      <c r="E5" s="4">
        <v>90198</v>
      </c>
      <c r="F5" s="445" t="s">
        <v>154</v>
      </c>
      <c r="G5" s="446"/>
      <c r="H5" s="157" t="s">
        <v>46</v>
      </c>
      <c r="I5" s="4">
        <v>12013</v>
      </c>
      <c r="J5" s="135">
        <v>6384</v>
      </c>
      <c r="K5" s="135">
        <v>5629</v>
      </c>
    </row>
    <row r="6" spans="1:11" ht="15.75" customHeight="1">
      <c r="A6" s="138"/>
      <c r="B6" s="139"/>
      <c r="C6" s="47"/>
      <c r="D6" s="47"/>
      <c r="E6" s="47"/>
      <c r="F6" s="453">
        <v>25</v>
      </c>
      <c r="G6" s="454"/>
      <c r="H6" s="139"/>
      <c r="I6" s="47">
        <v>2298</v>
      </c>
      <c r="J6" s="140">
        <v>1220</v>
      </c>
      <c r="K6" s="140">
        <v>1078</v>
      </c>
    </row>
    <row r="7" spans="1:11" ht="15.75" customHeight="1">
      <c r="A7" s="138"/>
      <c r="B7" s="139"/>
      <c r="C7" s="47"/>
      <c r="D7" s="47"/>
      <c r="E7" s="47"/>
      <c r="F7" s="453">
        <v>26</v>
      </c>
      <c r="G7" s="454"/>
      <c r="H7" s="139"/>
      <c r="I7" s="47">
        <v>2411</v>
      </c>
      <c r="J7" s="140">
        <v>1246</v>
      </c>
      <c r="K7" s="140">
        <v>1165</v>
      </c>
    </row>
    <row r="8" spans="1:11" ht="15.75" customHeight="1">
      <c r="A8" s="138"/>
      <c r="B8" s="139"/>
      <c r="C8" s="47"/>
      <c r="D8" s="47"/>
      <c r="E8" s="47"/>
      <c r="F8" s="453">
        <v>27</v>
      </c>
      <c r="G8" s="454"/>
      <c r="H8" s="139"/>
      <c r="I8" s="47">
        <v>2393</v>
      </c>
      <c r="J8" s="140">
        <v>1318</v>
      </c>
      <c r="K8" s="140">
        <v>1075</v>
      </c>
    </row>
    <row r="9" spans="1:11" ht="15.75" customHeight="1">
      <c r="A9" s="138"/>
      <c r="B9" s="139"/>
      <c r="C9" s="47"/>
      <c r="D9" s="47"/>
      <c r="E9" s="47"/>
      <c r="F9" s="453">
        <v>28</v>
      </c>
      <c r="G9" s="454"/>
      <c r="H9" s="139"/>
      <c r="I9" s="47">
        <v>2460</v>
      </c>
      <c r="J9" s="140">
        <v>1286</v>
      </c>
      <c r="K9" s="140">
        <v>1174</v>
      </c>
    </row>
    <row r="10" spans="1:11" ht="15.75" customHeight="1">
      <c r="A10" s="138"/>
      <c r="B10" s="139"/>
      <c r="C10" s="47"/>
      <c r="D10" s="47"/>
      <c r="E10" s="47"/>
      <c r="F10" s="453">
        <v>29</v>
      </c>
      <c r="G10" s="454"/>
      <c r="H10" s="139"/>
      <c r="I10" s="47">
        <v>2451</v>
      </c>
      <c r="J10" s="140">
        <v>1314</v>
      </c>
      <c r="K10" s="140">
        <v>1137</v>
      </c>
    </row>
    <row r="11" spans="1:11" ht="4.5" customHeight="1">
      <c r="A11" s="138"/>
      <c r="B11" s="139"/>
      <c r="C11" s="47"/>
      <c r="D11" s="47"/>
      <c r="E11" s="47"/>
      <c r="F11" s="137"/>
      <c r="G11" s="136"/>
      <c r="H11" s="139"/>
      <c r="I11" s="47"/>
      <c r="J11" s="43"/>
      <c r="K11" s="43"/>
    </row>
    <row r="12" spans="1:11" s="148" customFormat="1" ht="15.75" customHeight="1">
      <c r="A12" s="156" t="s">
        <v>155</v>
      </c>
      <c r="B12" s="157" t="s">
        <v>46</v>
      </c>
      <c r="C12" s="4">
        <v>7059</v>
      </c>
      <c r="D12" s="4">
        <v>3584</v>
      </c>
      <c r="E12" s="4">
        <v>3475</v>
      </c>
      <c r="F12" s="445" t="s">
        <v>156</v>
      </c>
      <c r="G12" s="446"/>
      <c r="H12" s="158"/>
      <c r="I12" s="4">
        <v>13255</v>
      </c>
      <c r="J12" s="135">
        <v>6971</v>
      </c>
      <c r="K12" s="135">
        <v>6284</v>
      </c>
    </row>
    <row r="13" spans="1:11" ht="15.75" customHeight="1">
      <c r="A13" s="136">
        <v>0</v>
      </c>
      <c r="B13" s="139"/>
      <c r="C13" s="47">
        <v>1465</v>
      </c>
      <c r="D13" s="140">
        <v>763</v>
      </c>
      <c r="E13" s="140">
        <v>702</v>
      </c>
      <c r="F13" s="453">
        <v>30</v>
      </c>
      <c r="G13" s="454"/>
      <c r="H13" s="139"/>
      <c r="I13" s="47">
        <v>2511</v>
      </c>
      <c r="J13" s="140">
        <v>1315</v>
      </c>
      <c r="K13" s="140">
        <v>1196</v>
      </c>
    </row>
    <row r="14" spans="1:11" ht="15.75" customHeight="1">
      <c r="A14" s="136">
        <v>1</v>
      </c>
      <c r="B14" s="139"/>
      <c r="C14" s="47">
        <v>1378</v>
      </c>
      <c r="D14" s="140">
        <v>702</v>
      </c>
      <c r="E14" s="140">
        <v>676</v>
      </c>
      <c r="F14" s="453">
        <v>31</v>
      </c>
      <c r="G14" s="454"/>
      <c r="H14" s="139"/>
      <c r="I14" s="47">
        <v>2626</v>
      </c>
      <c r="J14" s="140">
        <v>1389</v>
      </c>
      <c r="K14" s="140">
        <v>1237</v>
      </c>
    </row>
    <row r="15" spans="1:11" ht="15.75" customHeight="1">
      <c r="A15" s="136">
        <v>2</v>
      </c>
      <c r="B15" s="139"/>
      <c r="C15" s="47">
        <v>1427</v>
      </c>
      <c r="D15" s="140">
        <v>716</v>
      </c>
      <c r="E15" s="140">
        <v>711</v>
      </c>
      <c r="F15" s="453">
        <v>32</v>
      </c>
      <c r="G15" s="454"/>
      <c r="H15" s="139"/>
      <c r="I15" s="47">
        <v>2696</v>
      </c>
      <c r="J15" s="140">
        <v>1428</v>
      </c>
      <c r="K15" s="140">
        <v>1268</v>
      </c>
    </row>
    <row r="16" spans="1:11" ht="15.75" customHeight="1">
      <c r="A16" s="136">
        <v>3</v>
      </c>
      <c r="B16" s="139"/>
      <c r="C16" s="47">
        <v>1363</v>
      </c>
      <c r="D16" s="140">
        <v>664</v>
      </c>
      <c r="E16" s="140">
        <v>699</v>
      </c>
      <c r="F16" s="453">
        <v>33</v>
      </c>
      <c r="G16" s="454"/>
      <c r="H16" s="139"/>
      <c r="I16" s="47">
        <v>2584</v>
      </c>
      <c r="J16" s="140">
        <v>1348</v>
      </c>
      <c r="K16" s="140">
        <v>1236</v>
      </c>
    </row>
    <row r="17" spans="1:11" ht="15.75" customHeight="1">
      <c r="A17" s="136">
        <v>4</v>
      </c>
      <c r="B17" s="139"/>
      <c r="C17" s="47">
        <v>1426</v>
      </c>
      <c r="D17" s="140">
        <v>739</v>
      </c>
      <c r="E17" s="140">
        <v>687</v>
      </c>
      <c r="F17" s="453">
        <v>34</v>
      </c>
      <c r="G17" s="454"/>
      <c r="H17" s="139"/>
      <c r="I17" s="47">
        <v>2838</v>
      </c>
      <c r="J17" s="140">
        <v>1491</v>
      </c>
      <c r="K17" s="140">
        <v>1347</v>
      </c>
    </row>
    <row r="18" spans="1:11" ht="4.5" customHeight="1">
      <c r="A18" s="136"/>
      <c r="B18" s="139"/>
      <c r="C18" s="47"/>
      <c r="D18" s="47"/>
      <c r="E18" s="47"/>
      <c r="F18" s="137"/>
      <c r="G18" s="136"/>
      <c r="H18" s="139"/>
      <c r="I18" s="47"/>
      <c r="J18" s="43"/>
      <c r="K18" s="43"/>
    </row>
    <row r="19" spans="1:11" s="148" customFormat="1" ht="15.75" customHeight="1">
      <c r="A19" s="156" t="s">
        <v>157</v>
      </c>
      <c r="B19" s="158"/>
      <c r="C19" s="4">
        <v>7065</v>
      </c>
      <c r="D19" s="4">
        <v>3633</v>
      </c>
      <c r="E19" s="4">
        <v>3432</v>
      </c>
      <c r="F19" s="445" t="s">
        <v>158</v>
      </c>
      <c r="G19" s="446"/>
      <c r="H19" s="158"/>
      <c r="I19" s="4">
        <v>15478</v>
      </c>
      <c r="J19" s="135">
        <v>8073</v>
      </c>
      <c r="K19" s="135">
        <v>7405</v>
      </c>
    </row>
    <row r="20" spans="1:11" ht="15.75" customHeight="1">
      <c r="A20" s="136">
        <v>5</v>
      </c>
      <c r="B20" s="139"/>
      <c r="C20" s="47">
        <v>1295</v>
      </c>
      <c r="D20" s="140">
        <v>678</v>
      </c>
      <c r="E20" s="140">
        <v>617</v>
      </c>
      <c r="F20" s="453">
        <v>35</v>
      </c>
      <c r="G20" s="454"/>
      <c r="H20" s="139"/>
      <c r="I20" s="47">
        <v>2903</v>
      </c>
      <c r="J20" s="140">
        <v>1554</v>
      </c>
      <c r="K20" s="140">
        <v>1349</v>
      </c>
    </row>
    <row r="21" spans="1:11" ht="15.75" customHeight="1">
      <c r="A21" s="136">
        <v>6</v>
      </c>
      <c r="B21" s="139"/>
      <c r="C21" s="47">
        <v>1431</v>
      </c>
      <c r="D21" s="140">
        <v>734</v>
      </c>
      <c r="E21" s="140">
        <v>697</v>
      </c>
      <c r="F21" s="453">
        <v>36</v>
      </c>
      <c r="G21" s="454"/>
      <c r="H21" s="139"/>
      <c r="I21" s="47">
        <v>3081</v>
      </c>
      <c r="J21" s="140">
        <v>1598</v>
      </c>
      <c r="K21" s="140">
        <v>1483</v>
      </c>
    </row>
    <row r="22" spans="1:11" ht="15.75" customHeight="1">
      <c r="A22" s="136">
        <v>7</v>
      </c>
      <c r="B22" s="139"/>
      <c r="C22" s="47">
        <v>1442</v>
      </c>
      <c r="D22" s="140">
        <v>747</v>
      </c>
      <c r="E22" s="140">
        <v>695</v>
      </c>
      <c r="F22" s="453">
        <v>37</v>
      </c>
      <c r="G22" s="454"/>
      <c r="H22" s="139"/>
      <c r="I22" s="47">
        <v>3289</v>
      </c>
      <c r="J22" s="140">
        <v>1696</v>
      </c>
      <c r="K22" s="140">
        <v>1593</v>
      </c>
    </row>
    <row r="23" spans="1:11" ht="15.75" customHeight="1">
      <c r="A23" s="136">
        <v>8</v>
      </c>
      <c r="B23" s="139"/>
      <c r="C23" s="47">
        <v>1440</v>
      </c>
      <c r="D23" s="140">
        <v>734</v>
      </c>
      <c r="E23" s="140">
        <v>706</v>
      </c>
      <c r="F23" s="453">
        <v>38</v>
      </c>
      <c r="G23" s="454"/>
      <c r="H23" s="139"/>
      <c r="I23" s="47">
        <v>3088</v>
      </c>
      <c r="J23" s="140">
        <v>1610</v>
      </c>
      <c r="K23" s="140">
        <v>1478</v>
      </c>
    </row>
    <row r="24" spans="1:11" ht="15.75" customHeight="1">
      <c r="A24" s="136">
        <v>9</v>
      </c>
      <c r="B24" s="139"/>
      <c r="C24" s="47">
        <v>1457</v>
      </c>
      <c r="D24" s="140">
        <v>740</v>
      </c>
      <c r="E24" s="140">
        <v>717</v>
      </c>
      <c r="F24" s="453">
        <v>39</v>
      </c>
      <c r="G24" s="454"/>
      <c r="H24" s="139"/>
      <c r="I24" s="47">
        <v>3117</v>
      </c>
      <c r="J24" s="140">
        <v>1615</v>
      </c>
      <c r="K24" s="140">
        <v>1502</v>
      </c>
    </row>
    <row r="25" spans="1:11" ht="4.5" customHeight="1">
      <c r="A25" s="136"/>
      <c r="B25" s="139"/>
      <c r="C25" s="47"/>
      <c r="D25" s="47"/>
      <c r="E25" s="47"/>
      <c r="F25" s="137"/>
      <c r="G25" s="136"/>
      <c r="H25" s="139"/>
      <c r="I25" s="47"/>
      <c r="J25" s="43"/>
      <c r="K25" s="43"/>
    </row>
    <row r="26" spans="1:11" s="148" customFormat="1" ht="15.75" customHeight="1">
      <c r="A26" s="156" t="s">
        <v>159</v>
      </c>
      <c r="B26" s="158"/>
      <c r="C26" s="4">
        <v>7154</v>
      </c>
      <c r="D26" s="4">
        <v>3659</v>
      </c>
      <c r="E26" s="4">
        <v>3495</v>
      </c>
      <c r="F26" s="445" t="s">
        <v>160</v>
      </c>
      <c r="G26" s="446"/>
      <c r="H26" s="158"/>
      <c r="I26" s="4">
        <v>13815</v>
      </c>
      <c r="J26" s="135">
        <v>7324</v>
      </c>
      <c r="K26" s="135">
        <v>6491</v>
      </c>
    </row>
    <row r="27" spans="1:11" ht="15.75" customHeight="1">
      <c r="A27" s="136">
        <v>10</v>
      </c>
      <c r="B27" s="139"/>
      <c r="C27" s="47">
        <v>1416</v>
      </c>
      <c r="D27" s="140">
        <v>728</v>
      </c>
      <c r="E27" s="140">
        <v>688</v>
      </c>
      <c r="F27" s="453">
        <v>40</v>
      </c>
      <c r="G27" s="454"/>
      <c r="H27" s="139"/>
      <c r="I27" s="47">
        <v>3077</v>
      </c>
      <c r="J27" s="140">
        <v>1617</v>
      </c>
      <c r="K27" s="140">
        <v>1460</v>
      </c>
    </row>
    <row r="28" spans="1:11" ht="15.75" customHeight="1">
      <c r="A28" s="136">
        <v>11</v>
      </c>
      <c r="B28" s="139"/>
      <c r="C28" s="47">
        <v>1447</v>
      </c>
      <c r="D28" s="140">
        <v>751</v>
      </c>
      <c r="E28" s="140">
        <v>696</v>
      </c>
      <c r="F28" s="453">
        <v>41</v>
      </c>
      <c r="G28" s="454"/>
      <c r="H28" s="139"/>
      <c r="I28" s="47">
        <v>2887</v>
      </c>
      <c r="J28" s="140">
        <v>1527</v>
      </c>
      <c r="K28" s="140">
        <v>1360</v>
      </c>
    </row>
    <row r="29" spans="1:11" ht="15.75" customHeight="1">
      <c r="A29" s="136">
        <v>12</v>
      </c>
      <c r="B29" s="139"/>
      <c r="C29" s="47">
        <v>1431</v>
      </c>
      <c r="D29" s="140">
        <v>736</v>
      </c>
      <c r="E29" s="140">
        <v>695</v>
      </c>
      <c r="F29" s="453">
        <v>42</v>
      </c>
      <c r="G29" s="454"/>
      <c r="H29" s="139"/>
      <c r="I29" s="47">
        <v>2831</v>
      </c>
      <c r="J29" s="140">
        <v>1478</v>
      </c>
      <c r="K29" s="140">
        <v>1353</v>
      </c>
    </row>
    <row r="30" spans="1:11" ht="15.75" customHeight="1">
      <c r="A30" s="136">
        <v>13</v>
      </c>
      <c r="B30" s="139"/>
      <c r="C30" s="47">
        <v>1437</v>
      </c>
      <c r="D30" s="140">
        <v>690</v>
      </c>
      <c r="E30" s="140">
        <v>747</v>
      </c>
      <c r="F30" s="453">
        <v>43</v>
      </c>
      <c r="G30" s="454"/>
      <c r="H30" s="139"/>
      <c r="I30" s="47">
        <v>2796</v>
      </c>
      <c r="J30" s="140">
        <v>1486</v>
      </c>
      <c r="K30" s="140">
        <v>1310</v>
      </c>
    </row>
    <row r="31" spans="1:11" ht="15.75" customHeight="1">
      <c r="A31" s="136">
        <v>14</v>
      </c>
      <c r="B31" s="139"/>
      <c r="C31" s="47">
        <v>1423</v>
      </c>
      <c r="D31" s="140">
        <v>754</v>
      </c>
      <c r="E31" s="140">
        <v>669</v>
      </c>
      <c r="F31" s="453">
        <v>44</v>
      </c>
      <c r="G31" s="454"/>
      <c r="H31" s="139"/>
      <c r="I31" s="47">
        <v>2224</v>
      </c>
      <c r="J31" s="140">
        <v>1216</v>
      </c>
      <c r="K31" s="140">
        <v>1008</v>
      </c>
    </row>
    <row r="32" spans="1:11" ht="4.5" customHeight="1">
      <c r="A32" s="136"/>
      <c r="B32" s="139"/>
      <c r="C32" s="47"/>
      <c r="D32" s="47"/>
      <c r="E32" s="47"/>
      <c r="F32" s="137"/>
      <c r="G32" s="136"/>
      <c r="H32" s="139"/>
      <c r="I32" s="47"/>
      <c r="J32" s="43"/>
      <c r="K32" s="43"/>
    </row>
    <row r="33" spans="1:11" s="148" customFormat="1" ht="15.75" customHeight="1">
      <c r="A33" s="156" t="s">
        <v>150</v>
      </c>
      <c r="B33" s="158"/>
      <c r="C33" s="4">
        <v>7934</v>
      </c>
      <c r="D33" s="4">
        <v>3898</v>
      </c>
      <c r="E33" s="4">
        <v>4036</v>
      </c>
      <c r="F33" s="445" t="s">
        <v>151</v>
      </c>
      <c r="G33" s="446"/>
      <c r="H33" s="158"/>
      <c r="I33" s="4">
        <v>11934</v>
      </c>
      <c r="J33" s="135">
        <v>6351</v>
      </c>
      <c r="K33" s="135">
        <v>5583</v>
      </c>
    </row>
    <row r="34" spans="1:11" ht="15.75" customHeight="1">
      <c r="A34" s="136">
        <v>15</v>
      </c>
      <c r="B34" s="139"/>
      <c r="C34" s="47">
        <v>1428</v>
      </c>
      <c r="D34" s="140">
        <v>707</v>
      </c>
      <c r="E34" s="140">
        <v>721</v>
      </c>
      <c r="F34" s="453">
        <v>45</v>
      </c>
      <c r="G34" s="454"/>
      <c r="H34" s="139"/>
      <c r="I34" s="47">
        <v>2775</v>
      </c>
      <c r="J34" s="140">
        <v>1481</v>
      </c>
      <c r="K34" s="140">
        <v>1294</v>
      </c>
    </row>
    <row r="35" spans="1:11" ht="15.75" customHeight="1">
      <c r="A35" s="136">
        <v>16</v>
      </c>
      <c r="B35" s="139"/>
      <c r="C35" s="47">
        <v>1465</v>
      </c>
      <c r="D35" s="140">
        <v>757</v>
      </c>
      <c r="E35" s="140">
        <v>708</v>
      </c>
      <c r="F35" s="453">
        <v>46</v>
      </c>
      <c r="G35" s="454"/>
      <c r="H35" s="139"/>
      <c r="I35" s="47">
        <v>2521</v>
      </c>
      <c r="J35" s="140">
        <v>1360</v>
      </c>
      <c r="K35" s="140">
        <v>1161</v>
      </c>
    </row>
    <row r="36" spans="1:11" ht="15.75" customHeight="1">
      <c r="A36" s="136">
        <v>17</v>
      </c>
      <c r="B36" s="139"/>
      <c r="C36" s="47">
        <v>1430</v>
      </c>
      <c r="D36" s="140">
        <v>697</v>
      </c>
      <c r="E36" s="140">
        <v>733</v>
      </c>
      <c r="F36" s="453">
        <v>47</v>
      </c>
      <c r="G36" s="454"/>
      <c r="H36" s="139"/>
      <c r="I36" s="47">
        <v>2384</v>
      </c>
      <c r="J36" s="140">
        <v>1274</v>
      </c>
      <c r="K36" s="140">
        <v>1110</v>
      </c>
    </row>
    <row r="37" spans="1:11" ht="15.75" customHeight="1">
      <c r="A37" s="136">
        <v>18</v>
      </c>
      <c r="B37" s="139"/>
      <c r="C37" s="47">
        <v>1707</v>
      </c>
      <c r="D37" s="140">
        <v>827</v>
      </c>
      <c r="E37" s="140">
        <v>880</v>
      </c>
      <c r="F37" s="453">
        <v>48</v>
      </c>
      <c r="G37" s="454"/>
      <c r="H37" s="139"/>
      <c r="I37" s="47">
        <v>2180</v>
      </c>
      <c r="J37" s="140">
        <v>1173</v>
      </c>
      <c r="K37" s="140">
        <v>1007</v>
      </c>
    </row>
    <row r="38" spans="1:11" ht="15.75" customHeight="1">
      <c r="A38" s="136">
        <v>19</v>
      </c>
      <c r="B38" s="139"/>
      <c r="C38" s="47">
        <v>1904</v>
      </c>
      <c r="D38" s="140">
        <v>910</v>
      </c>
      <c r="E38" s="140">
        <v>994</v>
      </c>
      <c r="F38" s="453">
        <v>49</v>
      </c>
      <c r="G38" s="454"/>
      <c r="H38" s="139"/>
      <c r="I38" s="47">
        <v>2074</v>
      </c>
      <c r="J38" s="140">
        <v>1063</v>
      </c>
      <c r="K38" s="140">
        <v>1011</v>
      </c>
    </row>
    <row r="39" spans="1:11" ht="4.5" customHeight="1">
      <c r="A39" s="136"/>
      <c r="B39" s="139"/>
      <c r="C39" s="47"/>
      <c r="D39" s="47"/>
      <c r="E39" s="47"/>
      <c r="F39" s="137"/>
      <c r="G39" s="136"/>
      <c r="H39" s="139"/>
      <c r="I39" s="47"/>
      <c r="J39" s="43"/>
      <c r="K39" s="43"/>
    </row>
    <row r="40" spans="1:11" s="148" customFormat="1" ht="15.75" customHeight="1">
      <c r="A40" s="156" t="s">
        <v>152</v>
      </c>
      <c r="B40" s="158"/>
      <c r="C40" s="4">
        <v>10576</v>
      </c>
      <c r="D40" s="4">
        <v>5198</v>
      </c>
      <c r="E40" s="4">
        <v>5378</v>
      </c>
      <c r="F40" s="445" t="s">
        <v>153</v>
      </c>
      <c r="G40" s="446"/>
      <c r="H40" s="158"/>
      <c r="I40" s="4">
        <v>9647</v>
      </c>
      <c r="J40" s="135">
        <v>4940</v>
      </c>
      <c r="K40" s="135">
        <v>4707</v>
      </c>
    </row>
    <row r="41" spans="1:11" ht="15.75" customHeight="1">
      <c r="A41" s="136">
        <v>20</v>
      </c>
      <c r="B41" s="139"/>
      <c r="C41" s="47">
        <v>1993</v>
      </c>
      <c r="D41" s="140">
        <v>972</v>
      </c>
      <c r="E41" s="140">
        <v>1021</v>
      </c>
      <c r="F41" s="453">
        <v>50</v>
      </c>
      <c r="G41" s="454"/>
      <c r="H41" s="139"/>
      <c r="I41" s="47">
        <v>2008</v>
      </c>
      <c r="J41" s="140">
        <v>1040</v>
      </c>
      <c r="K41" s="140">
        <v>968</v>
      </c>
    </row>
    <row r="42" spans="1:11" ht="15.75" customHeight="1">
      <c r="A42" s="136">
        <v>21</v>
      </c>
      <c r="B42" s="139"/>
      <c r="C42" s="47">
        <v>2041</v>
      </c>
      <c r="D42" s="140">
        <v>955</v>
      </c>
      <c r="E42" s="140">
        <v>1086</v>
      </c>
      <c r="F42" s="453">
        <v>51</v>
      </c>
      <c r="G42" s="454"/>
      <c r="H42" s="139"/>
      <c r="I42" s="47">
        <v>1943</v>
      </c>
      <c r="J42" s="140">
        <v>1014</v>
      </c>
      <c r="K42" s="140">
        <v>929</v>
      </c>
    </row>
    <row r="43" spans="1:11" ht="15.75" customHeight="1">
      <c r="A43" s="136">
        <v>22</v>
      </c>
      <c r="B43" s="139"/>
      <c r="C43" s="47">
        <v>2102</v>
      </c>
      <c r="D43" s="140">
        <v>988</v>
      </c>
      <c r="E43" s="140">
        <v>1114</v>
      </c>
      <c r="F43" s="453">
        <v>52</v>
      </c>
      <c r="G43" s="454"/>
      <c r="H43" s="139"/>
      <c r="I43" s="47">
        <v>1914</v>
      </c>
      <c r="J43" s="140">
        <v>982</v>
      </c>
      <c r="K43" s="140">
        <v>932</v>
      </c>
    </row>
    <row r="44" spans="1:11" ht="15.75" customHeight="1">
      <c r="A44" s="136">
        <v>23</v>
      </c>
      <c r="B44" s="139"/>
      <c r="C44" s="47">
        <v>2296</v>
      </c>
      <c r="D44" s="140">
        <v>1149</v>
      </c>
      <c r="E44" s="140">
        <v>1147</v>
      </c>
      <c r="F44" s="453">
        <v>53</v>
      </c>
      <c r="G44" s="454"/>
      <c r="H44" s="139"/>
      <c r="I44" s="47">
        <v>1931</v>
      </c>
      <c r="J44" s="140">
        <v>988</v>
      </c>
      <c r="K44" s="140">
        <v>943</v>
      </c>
    </row>
    <row r="45" spans="1:11" ht="15.75" customHeight="1">
      <c r="A45" s="136">
        <v>24</v>
      </c>
      <c r="B45" s="139"/>
      <c r="C45" s="47">
        <v>2144</v>
      </c>
      <c r="D45" s="140">
        <v>1134</v>
      </c>
      <c r="E45" s="140">
        <v>1010</v>
      </c>
      <c r="F45" s="453">
        <v>54</v>
      </c>
      <c r="G45" s="454"/>
      <c r="H45" s="139"/>
      <c r="I45" s="47">
        <v>1851</v>
      </c>
      <c r="J45" s="140">
        <v>916</v>
      </c>
      <c r="K45" s="140">
        <v>935</v>
      </c>
    </row>
    <row r="46" spans="1:11" ht="4.5" customHeight="1">
      <c r="A46" s="407"/>
      <c r="B46" s="408"/>
      <c r="C46" s="409"/>
      <c r="D46" s="410"/>
      <c r="E46" s="410"/>
      <c r="F46" s="411"/>
      <c r="G46" s="407"/>
      <c r="H46" s="408"/>
      <c r="I46" s="409"/>
      <c r="J46" s="410"/>
      <c r="K46" s="410"/>
    </row>
    <row r="47" spans="1:11" ht="4.5" customHeight="1">
      <c r="A47" s="136"/>
      <c r="B47" s="138"/>
      <c r="C47" s="412"/>
      <c r="D47" s="140"/>
      <c r="E47" s="140"/>
      <c r="F47" s="413"/>
      <c r="G47" s="136"/>
      <c r="H47" s="139"/>
      <c r="I47" s="47"/>
      <c r="J47" s="140"/>
      <c r="K47" s="140"/>
    </row>
    <row r="48" spans="1:11" ht="19.5" customHeight="1">
      <c r="A48" s="479" t="s">
        <v>45</v>
      </c>
      <c r="B48" s="482"/>
      <c r="C48" s="61" t="s">
        <v>413</v>
      </c>
      <c r="D48" s="62" t="s">
        <v>6</v>
      </c>
      <c r="E48" s="52" t="s">
        <v>7</v>
      </c>
      <c r="F48" s="443" t="s">
        <v>45</v>
      </c>
      <c r="G48" s="482"/>
      <c r="H48" s="482"/>
      <c r="I48" s="61" t="s">
        <v>68</v>
      </c>
      <c r="J48" s="62" t="s">
        <v>6</v>
      </c>
      <c r="K48" s="52" t="s">
        <v>7</v>
      </c>
    </row>
    <row r="49" spans="1:11" ht="4.5" customHeight="1">
      <c r="A49" s="64"/>
      <c r="B49" s="51"/>
      <c r="C49" s="64"/>
      <c r="D49" s="64"/>
      <c r="E49" s="64"/>
      <c r="F49" s="303"/>
      <c r="G49" s="64"/>
      <c r="H49" s="51"/>
      <c r="I49" s="64"/>
      <c r="J49" s="64"/>
      <c r="K49" s="64"/>
    </row>
    <row r="50" spans="1:11" s="148" customFormat="1" ht="15.75" customHeight="1">
      <c r="A50" s="156" t="s">
        <v>47</v>
      </c>
      <c r="B50" s="157" t="s">
        <v>46</v>
      </c>
      <c r="C50" s="4">
        <v>10930</v>
      </c>
      <c r="D50" s="135">
        <v>5446</v>
      </c>
      <c r="E50" s="135">
        <v>5484</v>
      </c>
      <c r="F50" s="445" t="s">
        <v>48</v>
      </c>
      <c r="G50" s="446"/>
      <c r="H50" s="157" t="s">
        <v>46</v>
      </c>
      <c r="I50" s="135">
        <v>2386</v>
      </c>
      <c r="J50" s="135">
        <v>743</v>
      </c>
      <c r="K50" s="135">
        <v>1643</v>
      </c>
    </row>
    <row r="51" spans="1:11" ht="15.75" customHeight="1">
      <c r="A51" s="136">
        <v>55</v>
      </c>
      <c r="B51" s="139"/>
      <c r="C51" s="47">
        <v>1985</v>
      </c>
      <c r="D51" s="144">
        <v>984</v>
      </c>
      <c r="E51" s="144">
        <v>1001</v>
      </c>
      <c r="F51" s="453">
        <v>85</v>
      </c>
      <c r="G51" s="454"/>
      <c r="H51" s="139"/>
      <c r="I51" s="43">
        <v>636</v>
      </c>
      <c r="J51" s="144">
        <v>245</v>
      </c>
      <c r="K51" s="144">
        <v>391</v>
      </c>
    </row>
    <row r="52" spans="1:11" ht="15.75" customHeight="1">
      <c r="A52" s="136">
        <v>56</v>
      </c>
      <c r="B52" s="139"/>
      <c r="C52" s="47">
        <v>2044</v>
      </c>
      <c r="D52" s="144">
        <v>1033</v>
      </c>
      <c r="E52" s="144">
        <v>1011</v>
      </c>
      <c r="F52" s="453">
        <v>86</v>
      </c>
      <c r="G52" s="454"/>
      <c r="H52" s="139"/>
      <c r="I52" s="43">
        <v>547</v>
      </c>
      <c r="J52" s="144">
        <v>173</v>
      </c>
      <c r="K52" s="144">
        <v>374</v>
      </c>
    </row>
    <row r="53" spans="1:11" ht="15.75" customHeight="1">
      <c r="A53" s="136">
        <v>57</v>
      </c>
      <c r="B53" s="139"/>
      <c r="C53" s="47">
        <v>2115</v>
      </c>
      <c r="D53" s="144">
        <v>1086</v>
      </c>
      <c r="E53" s="144">
        <v>1029</v>
      </c>
      <c r="F53" s="453">
        <v>87</v>
      </c>
      <c r="G53" s="454"/>
      <c r="H53" s="139"/>
      <c r="I53" s="43">
        <v>440</v>
      </c>
      <c r="J53" s="144">
        <v>126</v>
      </c>
      <c r="K53" s="144">
        <v>314</v>
      </c>
    </row>
    <row r="54" spans="1:11" ht="15.75" customHeight="1">
      <c r="A54" s="136">
        <v>58</v>
      </c>
      <c r="B54" s="139"/>
      <c r="C54" s="47">
        <v>2292</v>
      </c>
      <c r="D54" s="144">
        <v>1105</v>
      </c>
      <c r="E54" s="144">
        <v>1187</v>
      </c>
      <c r="F54" s="453">
        <v>88</v>
      </c>
      <c r="G54" s="454"/>
      <c r="H54" s="139"/>
      <c r="I54" s="43">
        <v>383</v>
      </c>
      <c r="J54" s="144">
        <v>111</v>
      </c>
      <c r="K54" s="144">
        <v>272</v>
      </c>
    </row>
    <row r="55" spans="1:11" ht="15.75" customHeight="1">
      <c r="A55" s="136">
        <v>59</v>
      </c>
      <c r="B55" s="139"/>
      <c r="C55" s="47">
        <v>2494</v>
      </c>
      <c r="D55" s="144">
        <v>1238</v>
      </c>
      <c r="E55" s="144">
        <v>1256</v>
      </c>
      <c r="F55" s="453">
        <v>89</v>
      </c>
      <c r="G55" s="454"/>
      <c r="H55" s="139"/>
      <c r="I55" s="43">
        <v>380</v>
      </c>
      <c r="J55" s="144">
        <v>88</v>
      </c>
      <c r="K55" s="144">
        <v>292</v>
      </c>
    </row>
    <row r="56" spans="1:11" ht="4.5" customHeight="1">
      <c r="A56" s="136"/>
      <c r="B56" s="139"/>
      <c r="C56" s="47"/>
      <c r="D56" s="43"/>
      <c r="E56" s="43"/>
      <c r="F56" s="137"/>
      <c r="G56" s="136"/>
      <c r="H56" s="139"/>
      <c r="I56" s="43"/>
      <c r="J56" s="43"/>
      <c r="K56" s="43"/>
    </row>
    <row r="57" spans="1:11" s="148" customFormat="1" ht="15.75" customHeight="1">
      <c r="A57" s="156" t="s">
        <v>49</v>
      </c>
      <c r="B57" s="158"/>
      <c r="C57" s="4">
        <v>13326</v>
      </c>
      <c r="D57" s="135">
        <v>6465</v>
      </c>
      <c r="E57" s="135">
        <v>6861</v>
      </c>
      <c r="F57" s="445" t="s">
        <v>50</v>
      </c>
      <c r="G57" s="446"/>
      <c r="H57" s="158"/>
      <c r="I57" s="135">
        <v>1033</v>
      </c>
      <c r="J57" s="135">
        <v>216</v>
      </c>
      <c r="K57" s="135">
        <v>817</v>
      </c>
    </row>
    <row r="58" spans="1:11" ht="15.75" customHeight="1">
      <c r="A58" s="136">
        <v>60</v>
      </c>
      <c r="B58" s="139"/>
      <c r="C58" s="47">
        <v>2643</v>
      </c>
      <c r="D58" s="144">
        <v>1322</v>
      </c>
      <c r="E58" s="144">
        <v>1321</v>
      </c>
      <c r="F58" s="453">
        <v>90</v>
      </c>
      <c r="G58" s="454"/>
      <c r="H58" s="139"/>
      <c r="I58" s="43">
        <v>333</v>
      </c>
      <c r="J58" s="144">
        <v>84</v>
      </c>
      <c r="K58" s="144">
        <v>249</v>
      </c>
    </row>
    <row r="59" spans="1:11" ht="15.75" customHeight="1">
      <c r="A59" s="136">
        <v>61</v>
      </c>
      <c r="B59" s="139"/>
      <c r="C59" s="47">
        <v>2722</v>
      </c>
      <c r="D59" s="144">
        <v>1323</v>
      </c>
      <c r="E59" s="144">
        <v>1399</v>
      </c>
      <c r="F59" s="453">
        <v>91</v>
      </c>
      <c r="G59" s="454"/>
      <c r="H59" s="139"/>
      <c r="I59" s="43">
        <v>242</v>
      </c>
      <c r="J59" s="144">
        <v>52</v>
      </c>
      <c r="K59" s="144">
        <v>190</v>
      </c>
    </row>
    <row r="60" spans="1:11" ht="15.75" customHeight="1">
      <c r="A60" s="136">
        <v>62</v>
      </c>
      <c r="B60" s="139"/>
      <c r="C60" s="47">
        <v>3093</v>
      </c>
      <c r="D60" s="144">
        <v>1442</v>
      </c>
      <c r="E60" s="144">
        <v>1651</v>
      </c>
      <c r="F60" s="453">
        <v>92</v>
      </c>
      <c r="G60" s="454"/>
      <c r="H60" s="139"/>
      <c r="I60" s="43">
        <v>191</v>
      </c>
      <c r="J60" s="144">
        <v>34</v>
      </c>
      <c r="K60" s="144">
        <v>157</v>
      </c>
    </row>
    <row r="61" spans="1:11" ht="15.75" customHeight="1">
      <c r="A61" s="136">
        <v>63</v>
      </c>
      <c r="B61" s="139"/>
      <c r="C61" s="47">
        <v>2930</v>
      </c>
      <c r="D61" s="144">
        <v>1475</v>
      </c>
      <c r="E61" s="144">
        <v>1455</v>
      </c>
      <c r="F61" s="453">
        <v>93</v>
      </c>
      <c r="G61" s="454"/>
      <c r="H61" s="139"/>
      <c r="I61" s="43">
        <v>147</v>
      </c>
      <c r="J61" s="144">
        <v>25</v>
      </c>
      <c r="K61" s="144">
        <v>122</v>
      </c>
    </row>
    <row r="62" spans="1:11" ht="15.75" customHeight="1">
      <c r="A62" s="136">
        <v>64</v>
      </c>
      <c r="B62" s="139"/>
      <c r="C62" s="47">
        <v>1938</v>
      </c>
      <c r="D62" s="144">
        <v>903</v>
      </c>
      <c r="E62" s="144">
        <v>1035</v>
      </c>
      <c r="F62" s="453">
        <v>94</v>
      </c>
      <c r="G62" s="454"/>
      <c r="H62" s="139"/>
      <c r="I62" s="43">
        <v>120</v>
      </c>
      <c r="J62" s="144">
        <v>21</v>
      </c>
      <c r="K62" s="144">
        <v>99</v>
      </c>
    </row>
    <row r="63" spans="1:11" ht="4.5" customHeight="1">
      <c r="A63" s="136"/>
      <c r="B63" s="139"/>
      <c r="C63" s="47"/>
      <c r="D63" s="43"/>
      <c r="E63" s="43"/>
      <c r="F63" s="137"/>
      <c r="G63" s="136"/>
      <c r="H63" s="139"/>
      <c r="I63" s="43"/>
      <c r="J63" s="43"/>
      <c r="K63" s="43"/>
    </row>
    <row r="64" spans="1:11" s="148" customFormat="1" ht="15.75" customHeight="1">
      <c r="A64" s="156" t="s">
        <v>51</v>
      </c>
      <c r="B64" s="158"/>
      <c r="C64" s="4">
        <v>12062</v>
      </c>
      <c r="D64" s="135">
        <v>5771</v>
      </c>
      <c r="E64" s="135">
        <v>6291</v>
      </c>
      <c r="F64" s="445" t="s">
        <v>52</v>
      </c>
      <c r="G64" s="446"/>
      <c r="H64" s="158"/>
      <c r="I64" s="135">
        <v>310</v>
      </c>
      <c r="J64" s="135">
        <v>66</v>
      </c>
      <c r="K64" s="135">
        <v>244</v>
      </c>
    </row>
    <row r="65" spans="1:11" ht="15.75" customHeight="1">
      <c r="A65" s="136">
        <v>65</v>
      </c>
      <c r="B65" s="139"/>
      <c r="C65" s="47">
        <v>2094</v>
      </c>
      <c r="D65" s="144">
        <v>1008</v>
      </c>
      <c r="E65" s="144">
        <v>1086</v>
      </c>
      <c r="F65" s="453">
        <v>95</v>
      </c>
      <c r="G65" s="454"/>
      <c r="H65" s="139"/>
      <c r="I65" s="43">
        <v>107</v>
      </c>
      <c r="J65" s="144">
        <v>21</v>
      </c>
      <c r="K65" s="144">
        <v>86</v>
      </c>
    </row>
    <row r="66" spans="1:11" ht="15.75" customHeight="1">
      <c r="A66" s="136">
        <v>66</v>
      </c>
      <c r="B66" s="139"/>
      <c r="C66" s="47">
        <v>2557</v>
      </c>
      <c r="D66" s="144">
        <v>1172</v>
      </c>
      <c r="E66" s="144">
        <v>1385</v>
      </c>
      <c r="F66" s="453">
        <v>96</v>
      </c>
      <c r="G66" s="454"/>
      <c r="H66" s="139"/>
      <c r="I66" s="43">
        <v>74</v>
      </c>
      <c r="J66" s="144">
        <v>16</v>
      </c>
      <c r="K66" s="144">
        <v>58</v>
      </c>
    </row>
    <row r="67" spans="1:11" ht="15.75" customHeight="1">
      <c r="A67" s="136">
        <v>67</v>
      </c>
      <c r="B67" s="139"/>
      <c r="C67" s="47">
        <v>2509</v>
      </c>
      <c r="D67" s="144">
        <v>1187</v>
      </c>
      <c r="E67" s="144">
        <v>1322</v>
      </c>
      <c r="F67" s="453">
        <v>97</v>
      </c>
      <c r="G67" s="454"/>
      <c r="H67" s="139"/>
      <c r="I67" s="43">
        <v>51</v>
      </c>
      <c r="J67" s="144">
        <v>8</v>
      </c>
      <c r="K67" s="144">
        <v>43</v>
      </c>
    </row>
    <row r="68" spans="1:11" ht="15.75" customHeight="1">
      <c r="A68" s="136">
        <v>68</v>
      </c>
      <c r="B68" s="139"/>
      <c r="C68" s="47">
        <v>2505</v>
      </c>
      <c r="D68" s="144">
        <v>1251</v>
      </c>
      <c r="E68" s="144">
        <v>1254</v>
      </c>
      <c r="F68" s="453">
        <v>98</v>
      </c>
      <c r="G68" s="454"/>
      <c r="H68" s="139"/>
      <c r="I68" s="43">
        <v>44</v>
      </c>
      <c r="J68" s="144">
        <v>11</v>
      </c>
      <c r="K68" s="144">
        <v>33</v>
      </c>
    </row>
    <row r="69" spans="1:11" ht="15.75" customHeight="1">
      <c r="A69" s="136">
        <v>69</v>
      </c>
      <c r="B69" s="139"/>
      <c r="C69" s="47">
        <v>2397</v>
      </c>
      <c r="D69" s="144">
        <v>1153</v>
      </c>
      <c r="E69" s="144">
        <v>1244</v>
      </c>
      <c r="F69" s="453">
        <v>99</v>
      </c>
      <c r="G69" s="454"/>
      <c r="H69" s="139"/>
      <c r="I69" s="43">
        <v>34</v>
      </c>
      <c r="J69" s="144">
        <v>10</v>
      </c>
      <c r="K69" s="144">
        <v>24</v>
      </c>
    </row>
    <row r="70" spans="1:11" ht="4.5" customHeight="1">
      <c r="A70" s="136"/>
      <c r="B70" s="139"/>
      <c r="C70" s="47"/>
      <c r="D70" s="43"/>
      <c r="E70" s="43"/>
      <c r="F70" s="145"/>
      <c r="G70" s="138"/>
      <c r="H70" s="139"/>
      <c r="I70" s="43"/>
      <c r="J70" s="43"/>
      <c r="K70" s="43"/>
    </row>
    <row r="71" spans="1:11" s="148" customFormat="1" ht="15.75" customHeight="1">
      <c r="A71" s="156" t="s">
        <v>53</v>
      </c>
      <c r="B71" s="158"/>
      <c r="C71" s="4">
        <v>9812</v>
      </c>
      <c r="D71" s="135">
        <v>4505</v>
      </c>
      <c r="E71" s="135">
        <v>5307</v>
      </c>
      <c r="F71" s="445" t="s">
        <v>54</v>
      </c>
      <c r="G71" s="446"/>
      <c r="H71" s="447"/>
      <c r="I71" s="135">
        <v>52</v>
      </c>
      <c r="J71" s="159">
        <v>9</v>
      </c>
      <c r="K71" s="159">
        <v>43</v>
      </c>
    </row>
    <row r="72" spans="1:11" ht="15.75" customHeight="1">
      <c r="A72" s="136">
        <v>70</v>
      </c>
      <c r="B72" s="139"/>
      <c r="C72" s="47">
        <v>2141</v>
      </c>
      <c r="D72" s="144">
        <v>990</v>
      </c>
      <c r="E72" s="144">
        <v>1151</v>
      </c>
      <c r="F72" s="453"/>
      <c r="G72" s="454"/>
      <c r="H72" s="455"/>
      <c r="I72" s="43"/>
      <c r="J72" s="43"/>
      <c r="K72" s="43"/>
    </row>
    <row r="73" spans="1:11" ht="15.75" customHeight="1">
      <c r="A73" s="136">
        <v>71</v>
      </c>
      <c r="B73" s="139"/>
      <c r="C73" s="47">
        <v>1927</v>
      </c>
      <c r="D73" s="144">
        <v>852</v>
      </c>
      <c r="E73" s="144">
        <v>1075</v>
      </c>
      <c r="F73" s="453" t="s">
        <v>55</v>
      </c>
      <c r="G73" s="454"/>
      <c r="H73" s="455"/>
      <c r="I73" s="47">
        <v>1329</v>
      </c>
      <c r="J73" s="144">
        <v>692</v>
      </c>
      <c r="K73" s="144">
        <v>637</v>
      </c>
    </row>
    <row r="74" spans="1:11" ht="15.75" customHeight="1">
      <c r="A74" s="136">
        <v>72</v>
      </c>
      <c r="B74" s="139"/>
      <c r="C74" s="47">
        <v>1950</v>
      </c>
      <c r="D74" s="144">
        <v>870</v>
      </c>
      <c r="E74" s="144">
        <v>1080</v>
      </c>
      <c r="F74" s="438" t="s">
        <v>56</v>
      </c>
      <c r="G74" s="439"/>
      <c r="H74" s="440"/>
      <c r="I74" s="47"/>
      <c r="J74" s="47"/>
      <c r="K74" s="47"/>
    </row>
    <row r="75" spans="1:11" ht="15.75" customHeight="1">
      <c r="A75" s="136">
        <v>73</v>
      </c>
      <c r="B75" s="139"/>
      <c r="C75" s="47">
        <v>1878</v>
      </c>
      <c r="D75" s="144">
        <v>874</v>
      </c>
      <c r="E75" s="144">
        <v>1004</v>
      </c>
      <c r="F75" s="146"/>
      <c r="G75" s="451" t="s">
        <v>57</v>
      </c>
      <c r="H75" s="452"/>
      <c r="I75" s="43">
        <v>21278</v>
      </c>
      <c r="J75" s="43">
        <v>10876</v>
      </c>
      <c r="K75" s="43">
        <v>10402</v>
      </c>
    </row>
    <row r="76" spans="1:11" ht="15.75" customHeight="1">
      <c r="A76" s="136">
        <v>74</v>
      </c>
      <c r="B76" s="139"/>
      <c r="C76" s="47">
        <v>1916</v>
      </c>
      <c r="D76" s="144">
        <v>919</v>
      </c>
      <c r="E76" s="144">
        <v>997</v>
      </c>
      <c r="F76" s="146"/>
      <c r="G76" s="451" t="s">
        <v>58</v>
      </c>
      <c r="H76" s="452"/>
      <c r="I76" s="43">
        <v>118908</v>
      </c>
      <c r="J76" s="43">
        <v>61050</v>
      </c>
      <c r="K76" s="43">
        <v>57858</v>
      </c>
    </row>
    <row r="77" spans="1:11" ht="4.5" customHeight="1">
      <c r="A77" s="136"/>
      <c r="B77" s="139"/>
      <c r="C77" s="47"/>
      <c r="D77" s="43"/>
      <c r="E77" s="43"/>
      <c r="F77" s="453"/>
      <c r="G77" s="451" t="s">
        <v>59</v>
      </c>
      <c r="H77" s="452"/>
      <c r="I77" s="441">
        <v>38153</v>
      </c>
      <c r="J77" s="441">
        <v>16852</v>
      </c>
      <c r="K77" s="441">
        <v>21301</v>
      </c>
    </row>
    <row r="78" spans="1:11" ht="15.75" customHeight="1">
      <c r="A78" s="156" t="s">
        <v>60</v>
      </c>
      <c r="B78" s="158"/>
      <c r="C78" s="4">
        <v>7688</v>
      </c>
      <c r="D78" s="135">
        <v>3506</v>
      </c>
      <c r="E78" s="135">
        <v>4182</v>
      </c>
      <c r="F78" s="453"/>
      <c r="G78" s="451"/>
      <c r="H78" s="452"/>
      <c r="I78" s="441"/>
      <c r="J78" s="441"/>
      <c r="K78" s="441"/>
    </row>
    <row r="79" spans="1:11" ht="15.75" customHeight="1">
      <c r="A79" s="136">
        <v>75</v>
      </c>
      <c r="B79" s="139"/>
      <c r="C79" s="47">
        <v>1741</v>
      </c>
      <c r="D79" s="144">
        <v>798</v>
      </c>
      <c r="E79" s="144">
        <v>943</v>
      </c>
      <c r="F79" s="146"/>
      <c r="G79" s="441" t="s">
        <v>117</v>
      </c>
      <c r="H79" s="442"/>
      <c r="I79" s="43">
        <v>16279</v>
      </c>
      <c r="J79" s="43">
        <v>6576</v>
      </c>
      <c r="K79" s="43">
        <v>9703</v>
      </c>
    </row>
    <row r="80" spans="1:11" ht="15.75" customHeight="1">
      <c r="A80" s="136">
        <v>76</v>
      </c>
      <c r="B80" s="139"/>
      <c r="C80" s="47">
        <v>1616</v>
      </c>
      <c r="D80" s="144">
        <v>740</v>
      </c>
      <c r="E80" s="144">
        <v>876</v>
      </c>
      <c r="F80" s="146"/>
      <c r="G80" s="441" t="s">
        <v>118</v>
      </c>
      <c r="H80" s="442"/>
      <c r="I80" s="43">
        <v>3781</v>
      </c>
      <c r="J80" s="43">
        <v>1034</v>
      </c>
      <c r="K80" s="43">
        <v>2747</v>
      </c>
    </row>
    <row r="81" spans="1:11" ht="15.75" customHeight="1">
      <c r="A81" s="136">
        <v>77</v>
      </c>
      <c r="B81" s="139"/>
      <c r="C81" s="47">
        <v>1547</v>
      </c>
      <c r="D81" s="144">
        <v>719</v>
      </c>
      <c r="E81" s="144">
        <v>828</v>
      </c>
      <c r="F81" s="450" t="s">
        <v>61</v>
      </c>
      <c r="G81" s="451"/>
      <c r="H81" s="452"/>
      <c r="I81" s="43"/>
      <c r="J81" s="43"/>
      <c r="K81" s="43"/>
    </row>
    <row r="82" spans="1:11" ht="15.75" customHeight="1">
      <c r="A82" s="136">
        <v>78</v>
      </c>
      <c r="B82" s="139"/>
      <c r="C82" s="47">
        <v>1456</v>
      </c>
      <c r="D82" s="144">
        <v>672</v>
      </c>
      <c r="E82" s="144">
        <v>784</v>
      </c>
      <c r="F82" s="145"/>
      <c r="G82" s="451" t="s">
        <v>57</v>
      </c>
      <c r="H82" s="452"/>
      <c r="I82" s="92">
        <v>11.842954783266915</v>
      </c>
      <c r="J82" s="92">
        <v>12.156029954174583</v>
      </c>
      <c r="K82" s="92">
        <v>11.532406483514048</v>
      </c>
    </row>
    <row r="83" spans="1:11" ht="15.75" customHeight="1">
      <c r="A83" s="136">
        <v>79</v>
      </c>
      <c r="B83" s="139"/>
      <c r="C83" s="47">
        <v>1328</v>
      </c>
      <c r="D83" s="144">
        <v>577</v>
      </c>
      <c r="E83" s="144">
        <v>751</v>
      </c>
      <c r="F83" s="145"/>
      <c r="G83" s="451" t="s">
        <v>58</v>
      </c>
      <c r="H83" s="452"/>
      <c r="I83" s="92">
        <v>66.18206914976513</v>
      </c>
      <c r="J83" s="92">
        <v>68.23516262434336</v>
      </c>
      <c r="K83" s="92">
        <v>64.14554646444489</v>
      </c>
    </row>
    <row r="84" spans="1:11" ht="4.5" customHeight="1">
      <c r="A84" s="136"/>
      <c r="B84" s="139"/>
      <c r="C84" s="47"/>
      <c r="D84" s="43"/>
      <c r="E84" s="43"/>
      <c r="F84" s="453"/>
      <c r="G84" s="451" t="s">
        <v>59</v>
      </c>
      <c r="H84" s="452"/>
      <c r="I84" s="444">
        <v>21.235278402386623</v>
      </c>
      <c r="J84" s="444">
        <v>18.83536380909802</v>
      </c>
      <c r="K84" s="444">
        <v>23.615822967249827</v>
      </c>
    </row>
    <row r="85" spans="1:11" ht="15.75" customHeight="1">
      <c r="A85" s="156" t="s">
        <v>62</v>
      </c>
      <c r="B85" s="158"/>
      <c r="C85" s="4">
        <v>4810</v>
      </c>
      <c r="D85" s="135">
        <v>2036</v>
      </c>
      <c r="E85" s="135">
        <v>2774</v>
      </c>
      <c r="F85" s="453"/>
      <c r="G85" s="451"/>
      <c r="H85" s="452"/>
      <c r="I85" s="444"/>
      <c r="J85" s="444"/>
      <c r="K85" s="444"/>
    </row>
    <row r="86" spans="1:11" ht="15.75" customHeight="1">
      <c r="A86" s="136">
        <v>80</v>
      </c>
      <c r="B86" s="139"/>
      <c r="C86" s="147">
        <v>1170</v>
      </c>
      <c r="D86" s="147">
        <v>515</v>
      </c>
      <c r="E86" s="147">
        <v>655</v>
      </c>
      <c r="F86" s="146"/>
      <c r="G86" s="441" t="s">
        <v>117</v>
      </c>
      <c r="H86" s="442"/>
      <c r="I86" s="92">
        <v>9.06060066344591</v>
      </c>
      <c r="J86" s="92">
        <v>7.349949703811333</v>
      </c>
      <c r="K86" s="92">
        <v>10.757444732699174</v>
      </c>
    </row>
    <row r="87" spans="1:11" ht="15.75" customHeight="1">
      <c r="A87" s="136">
        <v>81</v>
      </c>
      <c r="B87" s="139"/>
      <c r="C87" s="147">
        <v>1075</v>
      </c>
      <c r="D87" s="147">
        <v>458</v>
      </c>
      <c r="E87" s="147">
        <v>617</v>
      </c>
      <c r="F87" s="146"/>
      <c r="G87" s="441" t="s">
        <v>118</v>
      </c>
      <c r="H87" s="442"/>
      <c r="I87" s="92">
        <v>2.1044370728232074</v>
      </c>
      <c r="J87" s="92">
        <v>1.1556946462501396</v>
      </c>
      <c r="K87" s="92">
        <v>3.0455220736601696</v>
      </c>
    </row>
    <row r="88" spans="1:11" ht="15.75" customHeight="1">
      <c r="A88" s="136">
        <v>82</v>
      </c>
      <c r="B88" s="139"/>
      <c r="C88" s="147">
        <v>971</v>
      </c>
      <c r="D88" s="147">
        <v>417</v>
      </c>
      <c r="E88" s="147">
        <v>554</v>
      </c>
      <c r="F88" s="450"/>
      <c r="G88" s="451"/>
      <c r="H88" s="452"/>
      <c r="I88" s="43"/>
      <c r="J88" s="43"/>
      <c r="K88" s="43"/>
    </row>
    <row r="89" spans="1:11" ht="15.75" customHeight="1">
      <c r="A89" s="136">
        <v>83</v>
      </c>
      <c r="B89" s="139"/>
      <c r="C89" s="147">
        <v>816</v>
      </c>
      <c r="D89" s="147">
        <v>358</v>
      </c>
      <c r="E89" s="147">
        <v>458</v>
      </c>
      <c r="F89" s="450" t="s">
        <v>63</v>
      </c>
      <c r="G89" s="451"/>
      <c r="H89" s="452"/>
      <c r="I89" s="92">
        <v>44</v>
      </c>
      <c r="J89" s="92">
        <v>42.9</v>
      </c>
      <c r="K89" s="92">
        <v>45.2</v>
      </c>
    </row>
    <row r="90" spans="1:11" ht="15.75" customHeight="1">
      <c r="A90" s="136">
        <v>84</v>
      </c>
      <c r="B90" s="139"/>
      <c r="C90" s="147">
        <v>778</v>
      </c>
      <c r="D90" s="147">
        <v>288</v>
      </c>
      <c r="E90" s="147">
        <v>490</v>
      </c>
      <c r="F90" s="450" t="s">
        <v>64</v>
      </c>
      <c r="G90" s="451"/>
      <c r="H90" s="452"/>
      <c r="I90" s="92">
        <v>42.9</v>
      </c>
      <c r="J90" s="92">
        <v>41.9</v>
      </c>
      <c r="K90" s="92">
        <v>44.2</v>
      </c>
    </row>
    <row r="91" spans="1:11" ht="4.5" customHeight="1">
      <c r="A91" s="141"/>
      <c r="B91" s="142"/>
      <c r="C91" s="4"/>
      <c r="D91" s="4"/>
      <c r="E91" s="4"/>
      <c r="F91" s="143"/>
      <c r="G91" s="141"/>
      <c r="H91" s="142"/>
      <c r="I91" s="4"/>
      <c r="J91" s="4"/>
      <c r="K91" s="4"/>
    </row>
    <row r="92" spans="1:11" ht="13.5" customHeight="1">
      <c r="A92" s="299" t="s">
        <v>139</v>
      </c>
      <c r="B92" s="55"/>
      <c r="C92" s="55"/>
      <c r="D92" s="57"/>
      <c r="E92" s="57"/>
      <c r="F92" s="57"/>
      <c r="G92" s="57"/>
      <c r="H92" s="57"/>
      <c r="I92" s="57"/>
      <c r="J92" s="434"/>
      <c r="K92" s="434"/>
    </row>
    <row r="93" ht="14.25" customHeight="1"/>
    <row r="94" ht="14.25" customHeight="1"/>
    <row r="95" ht="14.25" customHeight="1"/>
    <row r="96" ht="14.25" customHeight="1"/>
    <row r="97" ht="13.5" customHeight="1"/>
  </sheetData>
  <sheetProtection/>
  <mergeCells count="87">
    <mergeCell ref="F60:G60"/>
    <mergeCell ref="F61:G61"/>
    <mergeCell ref="F53:G53"/>
    <mergeCell ref="F54:G54"/>
    <mergeCell ref="F42:G42"/>
    <mergeCell ref="F44:G44"/>
    <mergeCell ref="F45:G45"/>
    <mergeCell ref="J92:K92"/>
    <mergeCell ref="F55:G55"/>
    <mergeCell ref="F57:G57"/>
    <mergeCell ref="F58:G58"/>
    <mergeCell ref="F59:G59"/>
    <mergeCell ref="F50:G50"/>
    <mergeCell ref="F51:G51"/>
    <mergeCell ref="F17:G17"/>
    <mergeCell ref="F31:G31"/>
    <mergeCell ref="F24:G24"/>
    <mergeCell ref="F41:G41"/>
    <mergeCell ref="F38:G38"/>
    <mergeCell ref="F34:G34"/>
    <mergeCell ref="F40:G40"/>
    <mergeCell ref="F35:G35"/>
    <mergeCell ref="F36:G36"/>
    <mergeCell ref="F22:G22"/>
    <mergeCell ref="F30:G30"/>
    <mergeCell ref="F29:G29"/>
    <mergeCell ref="F28:G28"/>
    <mergeCell ref="F6:G6"/>
    <mergeCell ref="F7:G7"/>
    <mergeCell ref="F8:G8"/>
    <mergeCell ref="F10:G10"/>
    <mergeCell ref="F12:G12"/>
    <mergeCell ref="F16:G16"/>
    <mergeCell ref="F9:G9"/>
    <mergeCell ref="F13:G13"/>
    <mergeCell ref="F14:G14"/>
    <mergeCell ref="F15:G15"/>
    <mergeCell ref="A3:B3"/>
    <mergeCell ref="A5:B5"/>
    <mergeCell ref="F5:G5"/>
    <mergeCell ref="F3:H3"/>
    <mergeCell ref="F4:G4"/>
    <mergeCell ref="F52:G52"/>
    <mergeCell ref="F19:G19"/>
    <mergeCell ref="F37:G37"/>
    <mergeCell ref="F20:G20"/>
    <mergeCell ref="F43:G43"/>
    <mergeCell ref="F23:G23"/>
    <mergeCell ref="F26:G26"/>
    <mergeCell ref="F21:G21"/>
    <mergeCell ref="F27:G27"/>
    <mergeCell ref="F33:G33"/>
    <mergeCell ref="F67:G67"/>
    <mergeCell ref="F68:G68"/>
    <mergeCell ref="F69:G69"/>
    <mergeCell ref="F71:H71"/>
    <mergeCell ref="F62:G62"/>
    <mergeCell ref="F64:G64"/>
    <mergeCell ref="F65:G65"/>
    <mergeCell ref="F66:G66"/>
    <mergeCell ref="I77:I78"/>
    <mergeCell ref="J77:J78"/>
    <mergeCell ref="K77:K78"/>
    <mergeCell ref="G79:H79"/>
    <mergeCell ref="I84:I85"/>
    <mergeCell ref="J84:J85"/>
    <mergeCell ref="K84:K85"/>
    <mergeCell ref="G86:H86"/>
    <mergeCell ref="A48:B48"/>
    <mergeCell ref="F48:H48"/>
    <mergeCell ref="G87:H87"/>
    <mergeCell ref="F88:H88"/>
    <mergeCell ref="F81:H81"/>
    <mergeCell ref="G82:H82"/>
    <mergeCell ref="G83:H83"/>
    <mergeCell ref="F84:F85"/>
    <mergeCell ref="G84:H85"/>
    <mergeCell ref="G76:H76"/>
    <mergeCell ref="F89:H89"/>
    <mergeCell ref="F90:H90"/>
    <mergeCell ref="F72:H72"/>
    <mergeCell ref="F73:H73"/>
    <mergeCell ref="F74:H74"/>
    <mergeCell ref="G75:H75"/>
    <mergeCell ref="F77:F78"/>
    <mergeCell ref="G77:H78"/>
    <mergeCell ref="G80:H80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1" sqref="D1"/>
    </sheetView>
  </sheetViews>
  <sheetFormatPr defaultColWidth="9.00390625" defaultRowHeight="13.5"/>
  <cols>
    <col min="1" max="1" width="14.625" style="248" customWidth="1"/>
    <col min="2" max="2" width="18.625" style="249" customWidth="1"/>
    <col min="3" max="3" width="18.625" style="257" customWidth="1"/>
    <col min="4" max="4" width="18.625" style="261" customWidth="1"/>
    <col min="5" max="16384" width="8.00390625" style="248" customWidth="1"/>
  </cols>
  <sheetData>
    <row r="1" spans="1:4" s="256" customFormat="1" ht="13.5" customHeight="1">
      <c r="A1" s="305" t="s">
        <v>302</v>
      </c>
      <c r="C1" s="258"/>
      <c r="D1" s="262"/>
    </row>
    <row r="2" spans="1:4" ht="24" customHeight="1">
      <c r="A2" s="256" t="s">
        <v>357</v>
      </c>
      <c r="D2" s="304" t="s">
        <v>147</v>
      </c>
    </row>
    <row r="3" spans="1:4" s="250" customFormat="1" ht="30" customHeight="1">
      <c r="A3" s="253"/>
      <c r="B3" s="306" t="s">
        <v>414</v>
      </c>
      <c r="C3" s="416" t="s">
        <v>471</v>
      </c>
      <c r="D3" s="417" t="s">
        <v>341</v>
      </c>
    </row>
    <row r="4" spans="1:4" s="250" customFormat="1" ht="3.75" customHeight="1">
      <c r="A4" s="254"/>
      <c r="B4" s="252"/>
      <c r="C4" s="259"/>
      <c r="D4" s="263"/>
    </row>
    <row r="5" spans="1:4" ht="17.25" customHeight="1">
      <c r="A5" s="414" t="s">
        <v>83</v>
      </c>
      <c r="B5" s="420">
        <f>SUM(B6:B31)</f>
        <v>4127128</v>
      </c>
      <c r="C5" s="421">
        <f>SUM(C6:C31)</f>
        <v>783.93</v>
      </c>
      <c r="D5" s="422">
        <f>B5/C5</f>
        <v>5264.663936831095</v>
      </c>
    </row>
    <row r="6" spans="1:4" ht="17.25" customHeight="1">
      <c r="A6" s="414" t="s">
        <v>315</v>
      </c>
      <c r="B6" s="420">
        <v>580053</v>
      </c>
      <c r="C6" s="421">
        <v>186.31</v>
      </c>
      <c r="D6" s="422">
        <v>3113.4</v>
      </c>
    </row>
    <row r="7" spans="1:5" s="247" customFormat="1" ht="17.25" customHeight="1">
      <c r="A7" s="415" t="s">
        <v>316</v>
      </c>
      <c r="B7" s="423">
        <v>179668</v>
      </c>
      <c r="C7" s="424">
        <v>24.38</v>
      </c>
      <c r="D7" s="425">
        <v>7369.5</v>
      </c>
      <c r="E7" s="248"/>
    </row>
    <row r="8" spans="1:4" ht="17.25" customHeight="1">
      <c r="A8" s="414" t="s">
        <v>317</v>
      </c>
      <c r="B8" s="420">
        <v>138734</v>
      </c>
      <c r="C8" s="421">
        <v>10.73</v>
      </c>
      <c r="D8" s="422">
        <v>12929.5</v>
      </c>
    </row>
    <row r="9" spans="1:4" ht="17.25" customHeight="1">
      <c r="A9" s="414" t="s">
        <v>318</v>
      </c>
      <c r="B9" s="420">
        <v>186083</v>
      </c>
      <c r="C9" s="421">
        <v>16.5</v>
      </c>
      <c r="D9" s="422">
        <v>11277.8</v>
      </c>
    </row>
    <row r="10" spans="1:4" ht="17.25" customHeight="1">
      <c r="A10" s="414" t="s">
        <v>319</v>
      </c>
      <c r="B10" s="420">
        <v>139339</v>
      </c>
      <c r="C10" s="421">
        <v>103.26</v>
      </c>
      <c r="D10" s="422">
        <v>1349.4</v>
      </c>
    </row>
    <row r="11" spans="1:4" ht="17.25" customHeight="1">
      <c r="A11" s="414" t="s">
        <v>320</v>
      </c>
      <c r="B11" s="420">
        <v>255506</v>
      </c>
      <c r="C11" s="421">
        <v>29.34</v>
      </c>
      <c r="D11" s="422">
        <v>8708.5</v>
      </c>
    </row>
    <row r="12" spans="1:4" ht="17.25" customHeight="1">
      <c r="A12" s="414" t="s">
        <v>321</v>
      </c>
      <c r="B12" s="420">
        <v>112297</v>
      </c>
      <c r="C12" s="421">
        <v>17.33</v>
      </c>
      <c r="D12" s="422">
        <v>6479.9</v>
      </c>
    </row>
    <row r="13" spans="1:4" ht="17.25" customHeight="1">
      <c r="A13" s="414" t="s">
        <v>322</v>
      </c>
      <c r="B13" s="420">
        <v>223593</v>
      </c>
      <c r="C13" s="421">
        <v>21.53</v>
      </c>
      <c r="D13" s="422">
        <v>10385.2</v>
      </c>
    </row>
    <row r="14" spans="1:4" ht="17.25" customHeight="1">
      <c r="A14" s="414" t="s">
        <v>323</v>
      </c>
      <c r="B14" s="420">
        <v>426987</v>
      </c>
      <c r="C14" s="421">
        <v>71.63</v>
      </c>
      <c r="D14" s="422">
        <v>5961</v>
      </c>
    </row>
    <row r="15" spans="1:4" ht="17.25" customHeight="1">
      <c r="A15" s="414" t="s">
        <v>324</v>
      </c>
      <c r="B15" s="420">
        <v>118852</v>
      </c>
      <c r="C15" s="421">
        <v>11.33</v>
      </c>
      <c r="D15" s="422">
        <v>10490</v>
      </c>
    </row>
    <row r="16" spans="1:4" ht="17.25" customHeight="1">
      <c r="A16" s="414" t="s">
        <v>325</v>
      </c>
      <c r="B16" s="420">
        <v>187035</v>
      </c>
      <c r="C16" s="421">
        <v>20.46</v>
      </c>
      <c r="D16" s="422">
        <v>9141.5</v>
      </c>
    </row>
    <row r="17" spans="1:4" ht="17.25" customHeight="1">
      <c r="A17" s="414" t="s">
        <v>326</v>
      </c>
      <c r="B17" s="420">
        <v>180052</v>
      </c>
      <c r="C17" s="421">
        <v>27.53</v>
      </c>
      <c r="D17" s="422">
        <v>6540.2</v>
      </c>
    </row>
    <row r="18" spans="1:4" ht="17.25" customHeight="1">
      <c r="A18" s="414" t="s">
        <v>327</v>
      </c>
      <c r="B18" s="420">
        <v>153557</v>
      </c>
      <c r="C18" s="421">
        <v>17.17</v>
      </c>
      <c r="D18" s="422">
        <v>8943.3</v>
      </c>
    </row>
    <row r="19" spans="1:4" ht="17.25" customHeight="1">
      <c r="A19" s="414" t="s">
        <v>328</v>
      </c>
      <c r="B19" s="420">
        <v>120650</v>
      </c>
      <c r="C19" s="421">
        <v>11.48</v>
      </c>
      <c r="D19" s="422">
        <v>10509.6</v>
      </c>
    </row>
    <row r="20" spans="1:4" ht="17.25" customHeight="1">
      <c r="A20" s="414" t="s">
        <v>329</v>
      </c>
      <c r="B20" s="420">
        <v>75510</v>
      </c>
      <c r="C20" s="421">
        <v>8.15</v>
      </c>
      <c r="D20" s="422">
        <v>9265</v>
      </c>
    </row>
    <row r="21" spans="1:4" ht="17.25" customHeight="1">
      <c r="A21" s="414" t="s">
        <v>330</v>
      </c>
      <c r="B21" s="420">
        <v>59796</v>
      </c>
      <c r="C21" s="421">
        <v>10.24</v>
      </c>
      <c r="D21" s="422">
        <v>5839.5</v>
      </c>
    </row>
    <row r="22" spans="1:4" ht="17.25" customHeight="1">
      <c r="A22" s="414" t="s">
        <v>331</v>
      </c>
      <c r="B22" s="420">
        <v>78751</v>
      </c>
      <c r="C22" s="421">
        <v>6.39</v>
      </c>
      <c r="D22" s="422">
        <v>12324.1</v>
      </c>
    </row>
    <row r="23" spans="1:4" ht="17.25" customHeight="1">
      <c r="A23" s="414" t="s">
        <v>332</v>
      </c>
      <c r="B23" s="420">
        <v>83068</v>
      </c>
      <c r="C23" s="421">
        <v>13.54</v>
      </c>
      <c r="D23" s="422">
        <v>6135</v>
      </c>
    </row>
    <row r="24" spans="1:4" ht="17.25" customHeight="1">
      <c r="A24" s="414" t="s">
        <v>333</v>
      </c>
      <c r="B24" s="420">
        <v>74104</v>
      </c>
      <c r="C24" s="421">
        <v>10.19</v>
      </c>
      <c r="D24" s="422">
        <v>7272.2</v>
      </c>
    </row>
    <row r="25" spans="1:4" ht="17.25" customHeight="1">
      <c r="A25" s="414" t="s">
        <v>334</v>
      </c>
      <c r="B25" s="420">
        <v>116546</v>
      </c>
      <c r="C25" s="421">
        <v>12.92</v>
      </c>
      <c r="D25" s="422">
        <v>9020.6</v>
      </c>
    </row>
    <row r="26" spans="1:4" ht="17.25" customHeight="1">
      <c r="A26" s="414" t="s">
        <v>335</v>
      </c>
      <c r="B26" s="420">
        <v>70053</v>
      </c>
      <c r="C26" s="421">
        <v>15.37</v>
      </c>
      <c r="D26" s="422">
        <v>4557.8</v>
      </c>
    </row>
    <row r="27" spans="1:4" ht="17.25" customHeight="1">
      <c r="A27" s="414" t="s">
        <v>336</v>
      </c>
      <c r="B27" s="420">
        <v>147648</v>
      </c>
      <c r="C27" s="421">
        <v>21.08</v>
      </c>
      <c r="D27" s="422">
        <v>7004.2</v>
      </c>
    </row>
    <row r="28" spans="1:4" ht="17.25" customHeight="1">
      <c r="A28" s="414" t="s">
        <v>337</v>
      </c>
      <c r="B28" s="420">
        <v>84835</v>
      </c>
      <c r="C28" s="421">
        <v>17.97</v>
      </c>
      <c r="D28" s="422">
        <v>4720.9</v>
      </c>
    </row>
    <row r="29" spans="1:4" ht="17.25" customHeight="1">
      <c r="A29" s="414" t="s">
        <v>338</v>
      </c>
      <c r="B29" s="420">
        <v>57032</v>
      </c>
      <c r="C29" s="421">
        <v>9.91</v>
      </c>
      <c r="D29" s="422">
        <v>5755</v>
      </c>
    </row>
    <row r="30" spans="1:4" ht="17.25" customHeight="1">
      <c r="A30" s="414" t="s">
        <v>339</v>
      </c>
      <c r="B30" s="420">
        <v>80868</v>
      </c>
      <c r="C30" s="421">
        <v>73.34</v>
      </c>
      <c r="D30" s="422">
        <v>1102.6</v>
      </c>
    </row>
    <row r="31" spans="1:4" ht="17.25" customHeight="1">
      <c r="A31" s="414" t="s">
        <v>340</v>
      </c>
      <c r="B31" s="420">
        <v>196511</v>
      </c>
      <c r="C31" s="421">
        <v>15.85</v>
      </c>
      <c r="D31" s="422">
        <v>12398.2</v>
      </c>
    </row>
    <row r="32" spans="1:4" ht="3.75" customHeight="1">
      <c r="A32" s="255"/>
      <c r="B32" s="251"/>
      <c r="C32" s="260"/>
      <c r="D32" s="264"/>
    </row>
    <row r="33" spans="1:4" ht="13.5" customHeight="1">
      <c r="A33" s="307" t="s">
        <v>253</v>
      </c>
      <c r="B33" s="308"/>
      <c r="C33" s="309"/>
      <c r="D33" s="310"/>
    </row>
    <row r="34" spans="1:4" ht="13.5" customHeight="1">
      <c r="A34" s="487" t="s">
        <v>408</v>
      </c>
      <c r="B34" s="474"/>
      <c r="C34" s="474"/>
      <c r="D34" s="474"/>
    </row>
    <row r="35" spans="1:4" ht="13.5" customHeight="1">
      <c r="A35" s="311" t="s">
        <v>358</v>
      </c>
      <c r="B35" s="25"/>
      <c r="C35" s="25"/>
      <c r="D35" s="25"/>
    </row>
    <row r="36" spans="1:4" ht="13.5" customHeight="1">
      <c r="A36" s="312"/>
      <c r="B36" s="25"/>
      <c r="C36" s="25"/>
      <c r="D36" s="25"/>
    </row>
  </sheetData>
  <mergeCells count="1">
    <mergeCell ref="A34:D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Q1" sqref="Q1"/>
    </sheetView>
  </sheetViews>
  <sheetFormatPr defaultColWidth="9.00390625" defaultRowHeight="13.5"/>
  <cols>
    <col min="1" max="6" width="6.25390625" style="0" customWidth="1"/>
    <col min="7" max="8" width="3.125" style="0" customWidth="1"/>
    <col min="9" max="10" width="6.25390625" style="0" customWidth="1"/>
    <col min="11" max="12" width="3.125" style="0" customWidth="1"/>
    <col min="13" max="14" width="6.25390625" style="0" customWidth="1"/>
    <col min="15" max="16" width="3.125" style="0" customWidth="1"/>
    <col min="17" max="17" width="5.625" style="0" customWidth="1"/>
    <col min="18" max="18" width="11.625" style="0" customWidth="1"/>
    <col min="19" max="19" width="10.875" style="0" customWidth="1"/>
  </cols>
  <sheetData>
    <row r="1" spans="1:17" ht="13.5" customHeight="1">
      <c r="A1" s="288" t="s">
        <v>302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24" customHeight="1">
      <c r="A2" s="289" t="s">
        <v>308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63"/>
      <c r="O2" s="163"/>
      <c r="P2" s="163"/>
      <c r="Q2" s="290" t="s">
        <v>148</v>
      </c>
    </row>
    <row r="3" spans="1:17" ht="15" customHeight="1">
      <c r="A3" s="498" t="s">
        <v>65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500"/>
    </row>
    <row r="4" spans="1:17" ht="13.5">
      <c r="A4" s="489" t="s">
        <v>66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 t="s">
        <v>426</v>
      </c>
      <c r="O4" s="490"/>
      <c r="P4" s="490"/>
      <c r="Q4" s="502"/>
    </row>
    <row r="5" spans="1:17" ht="11.25" customHeight="1">
      <c r="A5" s="488" t="s">
        <v>68</v>
      </c>
      <c r="B5" s="491" t="s">
        <v>415</v>
      </c>
      <c r="C5" s="491" t="s">
        <v>416</v>
      </c>
      <c r="D5" s="491" t="s">
        <v>417</v>
      </c>
      <c r="E5" s="491" t="s">
        <v>418</v>
      </c>
      <c r="F5" s="491" t="s">
        <v>419</v>
      </c>
      <c r="G5" s="491" t="s">
        <v>420</v>
      </c>
      <c r="H5" s="491"/>
      <c r="I5" s="491" t="s">
        <v>421</v>
      </c>
      <c r="J5" s="491" t="s">
        <v>422</v>
      </c>
      <c r="K5" s="491" t="s">
        <v>423</v>
      </c>
      <c r="L5" s="491"/>
      <c r="M5" s="87" t="s">
        <v>424</v>
      </c>
      <c r="N5" s="491" t="s">
        <v>5</v>
      </c>
      <c r="O5" s="491"/>
      <c r="P5" s="507" t="s">
        <v>427</v>
      </c>
      <c r="Q5" s="508"/>
    </row>
    <row r="6" spans="1:17" ht="11.25" customHeight="1">
      <c r="A6" s="488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68" t="s">
        <v>425</v>
      </c>
      <c r="N6" s="491"/>
      <c r="O6" s="491"/>
      <c r="P6" s="509" t="s">
        <v>428</v>
      </c>
      <c r="Q6" s="510"/>
    </row>
    <row r="7" spans="1:17" ht="16.5" customHeight="1">
      <c r="A7" s="436">
        <f>SUM(B7:M7)</f>
        <v>80805</v>
      </c>
      <c r="B7" s="435">
        <v>31096</v>
      </c>
      <c r="C7" s="101">
        <v>22063</v>
      </c>
      <c r="D7" s="101">
        <v>13974</v>
      </c>
      <c r="E7" s="101">
        <v>10176</v>
      </c>
      <c r="F7" s="101">
        <v>2686</v>
      </c>
      <c r="G7" s="511">
        <v>624</v>
      </c>
      <c r="H7" s="511"/>
      <c r="I7" s="435">
        <v>152</v>
      </c>
      <c r="J7" s="435">
        <v>27</v>
      </c>
      <c r="K7" s="511">
        <v>5</v>
      </c>
      <c r="L7" s="511"/>
      <c r="M7" s="101">
        <v>2</v>
      </c>
      <c r="N7" s="497">
        <v>176386</v>
      </c>
      <c r="O7" s="505"/>
      <c r="P7" s="503">
        <f>N7/A7</f>
        <v>2.182859971536415</v>
      </c>
      <c r="Q7" s="504"/>
    </row>
    <row r="8" spans="1:17" ht="15" customHeight="1">
      <c r="A8" s="498" t="s">
        <v>69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500"/>
    </row>
    <row r="9" spans="1:17" ht="13.5">
      <c r="A9" s="489" t="s">
        <v>66</v>
      </c>
      <c r="B9" s="490"/>
      <c r="C9" s="490"/>
      <c r="D9" s="490"/>
      <c r="E9" s="490"/>
      <c r="F9" s="490"/>
      <c r="G9" s="490"/>
      <c r="H9" s="490"/>
      <c r="I9" s="490" t="s">
        <v>70</v>
      </c>
      <c r="J9" s="490"/>
      <c r="K9" s="490"/>
      <c r="L9" s="490"/>
      <c r="M9" s="490"/>
      <c r="N9" s="490"/>
      <c r="O9" s="490"/>
      <c r="P9" s="490"/>
      <c r="Q9" s="502"/>
    </row>
    <row r="10" spans="1:17" ht="11.25" customHeight="1">
      <c r="A10" s="488" t="s">
        <v>68</v>
      </c>
      <c r="B10" s="93" t="s">
        <v>71</v>
      </c>
      <c r="C10" s="93" t="s">
        <v>72</v>
      </c>
      <c r="D10" s="93" t="s">
        <v>121</v>
      </c>
      <c r="E10" s="93" t="s">
        <v>73</v>
      </c>
      <c r="F10" s="93" t="s">
        <v>122</v>
      </c>
      <c r="G10" s="491" t="s">
        <v>74</v>
      </c>
      <c r="H10" s="491"/>
      <c r="I10" s="491" t="s">
        <v>68</v>
      </c>
      <c r="J10" s="93" t="s">
        <v>71</v>
      </c>
      <c r="K10" s="501" t="s">
        <v>72</v>
      </c>
      <c r="L10" s="501"/>
      <c r="M10" s="93" t="s">
        <v>121</v>
      </c>
      <c r="N10" s="93" t="s">
        <v>73</v>
      </c>
      <c r="O10" s="501" t="s">
        <v>122</v>
      </c>
      <c r="P10" s="501"/>
      <c r="Q10" s="506" t="s">
        <v>74</v>
      </c>
    </row>
    <row r="11" spans="1:17" ht="11.25" customHeight="1">
      <c r="A11" s="488"/>
      <c r="B11" s="94" t="s">
        <v>75</v>
      </c>
      <c r="C11" s="97" t="s">
        <v>76</v>
      </c>
      <c r="D11" s="97" t="s">
        <v>120</v>
      </c>
      <c r="E11" s="94" t="s">
        <v>77</v>
      </c>
      <c r="F11" s="97" t="s">
        <v>120</v>
      </c>
      <c r="G11" s="491"/>
      <c r="H11" s="491"/>
      <c r="I11" s="491"/>
      <c r="J11" s="94" t="s">
        <v>75</v>
      </c>
      <c r="K11" s="493" t="s">
        <v>76</v>
      </c>
      <c r="L11" s="493"/>
      <c r="M11" s="97" t="s">
        <v>120</v>
      </c>
      <c r="N11" s="94" t="s">
        <v>77</v>
      </c>
      <c r="O11" s="494" t="s">
        <v>123</v>
      </c>
      <c r="P11" s="494"/>
      <c r="Q11" s="506"/>
    </row>
    <row r="12" spans="1:17" ht="11.25" customHeight="1">
      <c r="A12" s="488"/>
      <c r="B12" s="98" t="s">
        <v>78</v>
      </c>
      <c r="C12" s="98" t="s">
        <v>79</v>
      </c>
      <c r="D12" s="69" t="s">
        <v>80</v>
      </c>
      <c r="E12" s="69" t="s">
        <v>81</v>
      </c>
      <c r="F12" s="69" t="s">
        <v>80</v>
      </c>
      <c r="G12" s="491"/>
      <c r="H12" s="491"/>
      <c r="I12" s="491"/>
      <c r="J12" s="98" t="s">
        <v>78</v>
      </c>
      <c r="K12" s="495" t="s">
        <v>79</v>
      </c>
      <c r="L12" s="495"/>
      <c r="M12" s="69" t="s">
        <v>80</v>
      </c>
      <c r="N12" s="69" t="s">
        <v>81</v>
      </c>
      <c r="O12" s="495" t="s">
        <v>80</v>
      </c>
      <c r="P12" s="495"/>
      <c r="Q12" s="506"/>
    </row>
    <row r="13" spans="1:17" ht="16.5" customHeight="1">
      <c r="A13" s="436">
        <f>SUM(B13:G13)</f>
        <v>111</v>
      </c>
      <c r="B13" s="435">
        <v>13</v>
      </c>
      <c r="C13" s="101">
        <v>8</v>
      </c>
      <c r="D13" s="101">
        <v>45</v>
      </c>
      <c r="E13" s="101">
        <v>11</v>
      </c>
      <c r="F13" s="435">
        <v>3</v>
      </c>
      <c r="G13" s="496">
        <v>31</v>
      </c>
      <c r="H13" s="497"/>
      <c r="I13" s="437">
        <f>SUM(J13:Q13)</f>
        <v>3282</v>
      </c>
      <c r="J13" s="435">
        <v>576</v>
      </c>
      <c r="K13" s="492">
        <v>194</v>
      </c>
      <c r="L13" s="492"/>
      <c r="M13" s="435">
        <v>1573</v>
      </c>
      <c r="N13" s="435">
        <v>416</v>
      </c>
      <c r="O13" s="492">
        <v>492</v>
      </c>
      <c r="P13" s="492"/>
      <c r="Q13" s="101">
        <v>31</v>
      </c>
    </row>
    <row r="14" spans="1:17" ht="13.5" customHeight="1">
      <c r="A14" s="313" t="s">
        <v>139</v>
      </c>
      <c r="B14" s="56"/>
      <c r="C14" s="56"/>
      <c r="D14" s="57"/>
      <c r="E14" s="57"/>
      <c r="F14" s="57"/>
      <c r="G14" s="96"/>
      <c r="H14" s="96"/>
      <c r="I14" s="57"/>
      <c r="J14" s="57"/>
      <c r="K14" s="96"/>
      <c r="L14" s="96"/>
      <c r="M14" s="57"/>
      <c r="N14" s="57"/>
      <c r="O14" s="96"/>
      <c r="P14" s="96"/>
      <c r="Q14" s="57"/>
    </row>
    <row r="15" spans="1:17" ht="13.5" customHeight="1">
      <c r="A15" s="314" t="s">
        <v>146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3.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ht="13.5">
      <c r="A17" s="25"/>
    </row>
    <row r="18" ht="22.5" customHeight="1">
      <c r="A18" s="45"/>
    </row>
    <row r="19" ht="13.5" customHeight="1"/>
    <row r="20" ht="9.75" customHeight="1"/>
    <row r="21" s="40" customFormat="1" ht="22.5" customHeight="1"/>
    <row r="22" s="8" customFormat="1" ht="15.75" customHeight="1"/>
    <row r="23" ht="4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4.5" customHeight="1"/>
    <row r="31" ht="13.5" customHeight="1"/>
    <row r="32" ht="4.5" customHeight="1"/>
    <row r="36" spans="1:6" ht="13.5">
      <c r="A36" s="15"/>
      <c r="B36" s="15"/>
      <c r="C36" s="15"/>
      <c r="D36" s="15"/>
      <c r="E36" s="15"/>
      <c r="F36" s="15"/>
    </row>
    <row r="37" spans="1:6" ht="13.5">
      <c r="A37" s="15"/>
      <c r="B37" s="28"/>
      <c r="C37" s="28"/>
      <c r="D37" s="28"/>
      <c r="E37" s="15"/>
      <c r="F37" s="15"/>
    </row>
    <row r="38" spans="1:6" ht="13.5">
      <c r="A38" s="15"/>
      <c r="B38" s="15"/>
      <c r="C38" s="15"/>
      <c r="D38" s="15"/>
      <c r="E38" s="15"/>
      <c r="F38" s="15"/>
    </row>
  </sheetData>
  <sheetProtection/>
  <mergeCells count="36">
    <mergeCell ref="K7:L7"/>
    <mergeCell ref="K10:L10"/>
    <mergeCell ref="B5:B6"/>
    <mergeCell ref="C5:C6"/>
    <mergeCell ref="J5:J6"/>
    <mergeCell ref="G7:H7"/>
    <mergeCell ref="I5:I6"/>
    <mergeCell ref="A3:Q3"/>
    <mergeCell ref="N4:Q4"/>
    <mergeCell ref="P5:Q5"/>
    <mergeCell ref="P6:Q6"/>
    <mergeCell ref="E5:E6"/>
    <mergeCell ref="F5:F6"/>
    <mergeCell ref="N5:O6"/>
    <mergeCell ref="G5:H6"/>
    <mergeCell ref="A4:M4"/>
    <mergeCell ref="K5:L6"/>
    <mergeCell ref="A5:A6"/>
    <mergeCell ref="D5:D6"/>
    <mergeCell ref="G13:H13"/>
    <mergeCell ref="A8:Q8"/>
    <mergeCell ref="O10:P10"/>
    <mergeCell ref="I9:Q9"/>
    <mergeCell ref="P7:Q7"/>
    <mergeCell ref="N7:O7"/>
    <mergeCell ref="Q10:Q12"/>
    <mergeCell ref="K12:L12"/>
    <mergeCell ref="A10:A12"/>
    <mergeCell ref="A9:H9"/>
    <mergeCell ref="G10:H12"/>
    <mergeCell ref="O13:P13"/>
    <mergeCell ref="K13:L13"/>
    <mergeCell ref="K11:L11"/>
    <mergeCell ref="O11:P11"/>
    <mergeCell ref="O12:P12"/>
    <mergeCell ref="I10:I12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H1" sqref="H1"/>
    </sheetView>
  </sheetViews>
  <sheetFormatPr defaultColWidth="9.00390625" defaultRowHeight="13.5"/>
  <cols>
    <col min="1" max="1" width="15.625" style="25" customWidth="1"/>
    <col min="2" max="2" width="0.875" style="25" customWidth="1"/>
    <col min="3" max="3" width="10.625" style="25" customWidth="1"/>
    <col min="4" max="8" width="8.625" style="25" customWidth="1"/>
    <col min="9" max="9" width="11.625" style="25" customWidth="1"/>
    <col min="10" max="10" width="10.875" style="0" customWidth="1"/>
  </cols>
  <sheetData>
    <row r="1" spans="1:8" ht="13.5" customHeight="1">
      <c r="A1" s="36" t="s">
        <v>302</v>
      </c>
      <c r="B1" s="315"/>
      <c r="C1" s="315"/>
      <c r="D1" s="315"/>
      <c r="E1" s="315"/>
      <c r="F1" s="315"/>
      <c r="G1" s="315"/>
      <c r="H1" s="315"/>
    </row>
    <row r="2" spans="1:8" ht="24" customHeight="1">
      <c r="A2" s="270" t="s">
        <v>309</v>
      </c>
      <c r="B2" s="24"/>
      <c r="C2" s="24"/>
      <c r="D2" s="24"/>
      <c r="E2" s="24"/>
      <c r="F2" s="24"/>
      <c r="G2" s="163"/>
      <c r="H2" s="290" t="s">
        <v>148</v>
      </c>
    </row>
    <row r="3" spans="1:10" ht="24" customHeight="1">
      <c r="A3" s="283" t="s">
        <v>82</v>
      </c>
      <c r="B3" s="61"/>
      <c r="C3" s="52" t="s">
        <v>68</v>
      </c>
      <c r="D3" s="62" t="s">
        <v>429</v>
      </c>
      <c r="E3" s="62" t="s">
        <v>84</v>
      </c>
      <c r="F3" s="52" t="s">
        <v>430</v>
      </c>
      <c r="G3" s="62" t="s">
        <v>431</v>
      </c>
      <c r="H3" s="52" t="s">
        <v>432</v>
      </c>
      <c r="I3" s="171"/>
      <c r="J3" s="171"/>
    </row>
    <row r="4" spans="1:10" ht="5.25" customHeight="1">
      <c r="A4" s="19"/>
      <c r="B4" s="318"/>
      <c r="C4" s="19"/>
      <c r="D4" s="19"/>
      <c r="E4" s="19"/>
      <c r="F4" s="271"/>
      <c r="G4" s="19"/>
      <c r="H4" s="19"/>
      <c r="I4" s="42"/>
      <c r="J4" s="32"/>
    </row>
    <row r="5" spans="1:10" s="148" customFormat="1" ht="13.5">
      <c r="A5" s="23" t="s">
        <v>85</v>
      </c>
      <c r="B5" s="284"/>
      <c r="C5" s="135">
        <f>SUM(C7:C23)</f>
        <v>157061</v>
      </c>
      <c r="D5" s="149">
        <f>SUM(D7:D24)</f>
        <v>47206</v>
      </c>
      <c r="E5" s="150">
        <f>SUM(E7:E23)</f>
        <v>86673</v>
      </c>
      <c r="F5" s="150">
        <f>SUM(F7:F23)</f>
        <v>9677</v>
      </c>
      <c r="G5" s="150">
        <f>SUM(G7:G23)</f>
        <v>6780</v>
      </c>
      <c r="H5" s="149">
        <f>SUM(H7:H23)</f>
        <v>6725</v>
      </c>
      <c r="I5" s="316"/>
      <c r="J5" s="172"/>
    </row>
    <row r="6" spans="1:10" ht="3.75" customHeight="1">
      <c r="A6" s="23"/>
      <c r="B6" s="284"/>
      <c r="C6" s="135"/>
      <c r="D6" s="16"/>
      <c r="E6" s="17"/>
      <c r="F6" s="17"/>
      <c r="G6" s="17"/>
      <c r="H6" s="16"/>
      <c r="I6" s="42"/>
      <c r="J6" s="32"/>
    </row>
    <row r="7" spans="1:10" ht="13.5">
      <c r="A7" s="44" t="s">
        <v>86</v>
      </c>
      <c r="B7" s="272"/>
      <c r="C7" s="43">
        <f>SUM(D7:H7)</f>
        <v>7934</v>
      </c>
      <c r="D7" s="43">
        <v>7814</v>
      </c>
      <c r="E7" s="43">
        <v>30</v>
      </c>
      <c r="F7" s="43">
        <v>1</v>
      </c>
      <c r="G7" s="43">
        <v>1</v>
      </c>
      <c r="H7" s="43">
        <v>88</v>
      </c>
      <c r="I7" s="173"/>
      <c r="J7" s="32"/>
    </row>
    <row r="8" spans="1:10" ht="13.5">
      <c r="A8" s="44" t="s">
        <v>289</v>
      </c>
      <c r="B8" s="272"/>
      <c r="C8" s="43">
        <f>SUM(D8:H8)</f>
        <v>10576</v>
      </c>
      <c r="D8" s="43">
        <v>9370</v>
      </c>
      <c r="E8" s="43">
        <v>616</v>
      </c>
      <c r="F8" s="43">
        <v>3</v>
      </c>
      <c r="G8" s="43">
        <v>14</v>
      </c>
      <c r="H8" s="43">
        <v>573</v>
      </c>
      <c r="I8" s="173"/>
      <c r="J8" s="32"/>
    </row>
    <row r="9" spans="1:10" ht="13.5">
      <c r="A9" s="44" t="s">
        <v>290</v>
      </c>
      <c r="B9" s="272"/>
      <c r="C9" s="43">
        <f>SUM(D9:H9)</f>
        <v>12013</v>
      </c>
      <c r="D9" s="43">
        <v>7949</v>
      </c>
      <c r="E9" s="43">
        <v>3198</v>
      </c>
      <c r="F9" s="43">
        <v>4</v>
      </c>
      <c r="G9" s="43">
        <v>113</v>
      </c>
      <c r="H9" s="43">
        <v>749</v>
      </c>
      <c r="I9" s="173"/>
      <c r="J9" s="32"/>
    </row>
    <row r="10" spans="1:10" ht="13.5">
      <c r="A10" s="44" t="s">
        <v>291</v>
      </c>
      <c r="B10" s="272"/>
      <c r="C10" s="43">
        <f>SUM(D10:H10)</f>
        <v>13255</v>
      </c>
      <c r="D10" s="43">
        <v>5619</v>
      </c>
      <c r="E10" s="43">
        <v>6719</v>
      </c>
      <c r="F10" s="43">
        <v>8</v>
      </c>
      <c r="G10" s="43">
        <v>246</v>
      </c>
      <c r="H10" s="43">
        <v>663</v>
      </c>
      <c r="I10" s="173"/>
      <c r="J10" s="32"/>
    </row>
    <row r="11" spans="1:10" ht="13.5">
      <c r="A11" s="44" t="s">
        <v>292</v>
      </c>
      <c r="B11" s="272"/>
      <c r="C11" s="43">
        <f>SUM(D11:H11)</f>
        <v>15478</v>
      </c>
      <c r="D11" s="43">
        <v>4935</v>
      </c>
      <c r="E11" s="43">
        <v>9252</v>
      </c>
      <c r="F11" s="43">
        <v>21</v>
      </c>
      <c r="G11" s="43">
        <v>557</v>
      </c>
      <c r="H11" s="43">
        <v>713</v>
      </c>
      <c r="I11" s="173"/>
      <c r="J11" s="32"/>
    </row>
    <row r="12" spans="1:10" ht="3.75" customHeight="1">
      <c r="A12" s="44"/>
      <c r="B12" s="272"/>
      <c r="C12" s="43"/>
      <c r="D12" s="151"/>
      <c r="E12" s="151"/>
      <c r="F12" s="151"/>
      <c r="G12" s="151"/>
      <c r="H12" s="151"/>
      <c r="I12" s="42"/>
      <c r="J12" s="32"/>
    </row>
    <row r="13" spans="1:10" ht="13.5">
      <c r="A13" s="44" t="s">
        <v>293</v>
      </c>
      <c r="B13" s="272"/>
      <c r="C13" s="43">
        <f>SUM(D13:H13)</f>
        <v>13815</v>
      </c>
      <c r="D13" s="43">
        <v>3507</v>
      </c>
      <c r="E13" s="43">
        <v>8950</v>
      </c>
      <c r="F13" s="43">
        <v>56</v>
      </c>
      <c r="G13" s="43">
        <v>709</v>
      </c>
      <c r="H13" s="43">
        <v>593</v>
      </c>
      <c r="I13" s="173"/>
      <c r="J13" s="32"/>
    </row>
    <row r="14" spans="1:10" ht="13.5">
      <c r="A14" s="44" t="s">
        <v>294</v>
      </c>
      <c r="B14" s="272"/>
      <c r="C14" s="43">
        <f>SUM(D14:H14)</f>
        <v>11934</v>
      </c>
      <c r="D14" s="43">
        <v>2370</v>
      </c>
      <c r="E14" s="43">
        <v>8222</v>
      </c>
      <c r="F14" s="43">
        <v>100</v>
      </c>
      <c r="G14" s="43">
        <v>729</v>
      </c>
      <c r="H14" s="43">
        <v>513</v>
      </c>
      <c r="I14" s="173"/>
      <c r="J14" s="32"/>
    </row>
    <row r="15" spans="1:10" ht="13.5">
      <c r="A15" s="44" t="s">
        <v>295</v>
      </c>
      <c r="B15" s="272"/>
      <c r="C15" s="43">
        <f>SUM(D15:H15)</f>
        <v>9647</v>
      </c>
      <c r="D15" s="43">
        <v>1427</v>
      </c>
      <c r="E15" s="43">
        <v>7052</v>
      </c>
      <c r="F15" s="43">
        <v>162</v>
      </c>
      <c r="G15" s="43">
        <v>663</v>
      </c>
      <c r="H15" s="43">
        <v>343</v>
      </c>
      <c r="I15" s="173"/>
      <c r="J15" s="32"/>
    </row>
    <row r="16" spans="1:10" ht="13.5">
      <c r="A16" s="44" t="s">
        <v>296</v>
      </c>
      <c r="B16" s="272"/>
      <c r="C16" s="43">
        <f>SUM(D16:H16)</f>
        <v>10930</v>
      </c>
      <c r="D16" s="43">
        <v>1249</v>
      </c>
      <c r="E16" s="43">
        <v>8152</v>
      </c>
      <c r="F16" s="43">
        <v>319</v>
      </c>
      <c r="G16" s="43">
        <v>824</v>
      </c>
      <c r="H16" s="43">
        <v>386</v>
      </c>
      <c r="I16" s="173"/>
      <c r="J16" s="32"/>
    </row>
    <row r="17" spans="1:10" ht="13.5">
      <c r="A17" s="44" t="s">
        <v>297</v>
      </c>
      <c r="B17" s="272"/>
      <c r="C17" s="43">
        <f>SUM(D17:H17)</f>
        <v>13326</v>
      </c>
      <c r="D17" s="43">
        <v>1127</v>
      </c>
      <c r="E17" s="43">
        <v>10138</v>
      </c>
      <c r="F17" s="43">
        <v>683</v>
      </c>
      <c r="G17" s="43">
        <v>983</v>
      </c>
      <c r="H17" s="43">
        <v>395</v>
      </c>
      <c r="I17" s="173"/>
      <c r="J17" s="32"/>
    </row>
    <row r="18" spans="1:10" ht="3.75" customHeight="1">
      <c r="A18" s="44"/>
      <c r="B18" s="272"/>
      <c r="C18" s="43"/>
      <c r="D18" s="151"/>
      <c r="E18" s="151"/>
      <c r="F18" s="151"/>
      <c r="G18" s="151"/>
      <c r="H18" s="151"/>
      <c r="I18" s="42"/>
      <c r="J18" s="32"/>
    </row>
    <row r="19" spans="1:10" ht="13.5">
      <c r="A19" s="44" t="s">
        <v>298</v>
      </c>
      <c r="B19" s="272"/>
      <c r="C19" s="43">
        <f>SUM(D19:H19)</f>
        <v>12062</v>
      </c>
      <c r="D19" s="43">
        <v>664</v>
      </c>
      <c r="E19" s="43">
        <v>9099</v>
      </c>
      <c r="F19" s="43">
        <v>1135</v>
      </c>
      <c r="G19" s="43">
        <v>783</v>
      </c>
      <c r="H19" s="43">
        <v>381</v>
      </c>
      <c r="I19" s="173"/>
      <c r="J19" s="32"/>
    </row>
    <row r="20" spans="1:10" ht="13.5">
      <c r="A20" s="44" t="s">
        <v>299</v>
      </c>
      <c r="B20" s="272"/>
      <c r="C20" s="43">
        <f>SUM(D20:H20)</f>
        <v>9812</v>
      </c>
      <c r="D20" s="43">
        <v>501</v>
      </c>
      <c r="E20" s="43">
        <v>6961</v>
      </c>
      <c r="F20" s="43">
        <v>1498</v>
      </c>
      <c r="G20" s="43">
        <v>528</v>
      </c>
      <c r="H20" s="43">
        <v>324</v>
      </c>
      <c r="I20" s="173"/>
      <c r="J20" s="32"/>
    </row>
    <row r="21" spans="1:10" ht="13.5">
      <c r="A21" s="44" t="s">
        <v>300</v>
      </c>
      <c r="B21" s="272"/>
      <c r="C21" s="43">
        <f>SUM(D21:H21)</f>
        <v>7688</v>
      </c>
      <c r="D21" s="43">
        <v>345</v>
      </c>
      <c r="E21" s="43">
        <v>4896</v>
      </c>
      <c r="F21" s="43">
        <v>1807</v>
      </c>
      <c r="G21" s="43">
        <v>345</v>
      </c>
      <c r="H21" s="43">
        <v>295</v>
      </c>
      <c r="I21" s="173"/>
      <c r="J21" s="32"/>
    </row>
    <row r="22" spans="1:10" ht="13.5">
      <c r="A22" s="44" t="s">
        <v>301</v>
      </c>
      <c r="B22" s="272"/>
      <c r="C22" s="43">
        <f>SUM(D22:H22)</f>
        <v>4810</v>
      </c>
      <c r="D22" s="43">
        <v>207</v>
      </c>
      <c r="E22" s="43">
        <v>2487</v>
      </c>
      <c r="F22" s="43">
        <v>1673</v>
      </c>
      <c r="G22" s="43">
        <v>171</v>
      </c>
      <c r="H22" s="43">
        <v>272</v>
      </c>
      <c r="I22" s="173"/>
      <c r="J22" s="32"/>
    </row>
    <row r="23" spans="1:10" ht="13.5">
      <c r="A23" s="44" t="s">
        <v>87</v>
      </c>
      <c r="B23" s="272"/>
      <c r="C23" s="43">
        <f>SUM(D23:H23)</f>
        <v>3781</v>
      </c>
      <c r="D23" s="47">
        <v>122</v>
      </c>
      <c r="E23" s="43">
        <v>901</v>
      </c>
      <c r="F23" s="43">
        <v>2207</v>
      </c>
      <c r="G23" s="43">
        <v>114</v>
      </c>
      <c r="H23" s="47">
        <v>437</v>
      </c>
      <c r="I23" s="173"/>
      <c r="J23" s="32"/>
    </row>
    <row r="24" spans="1:8" ht="3.75" customHeight="1">
      <c r="A24" s="44"/>
      <c r="B24" s="272"/>
      <c r="C24" s="276"/>
      <c r="D24" s="47"/>
      <c r="E24" s="43"/>
      <c r="F24" s="43"/>
      <c r="G24" s="43"/>
      <c r="H24" s="47"/>
    </row>
    <row r="25" spans="1:8" ht="11.25" customHeight="1">
      <c r="A25" s="277" t="s">
        <v>88</v>
      </c>
      <c r="B25" s="278"/>
      <c r="C25" s="276"/>
      <c r="D25" s="47"/>
      <c r="E25" s="43"/>
      <c r="F25" s="43"/>
      <c r="G25" s="43"/>
      <c r="H25" s="47"/>
    </row>
    <row r="26" spans="1:8" ht="13.5">
      <c r="A26" s="279" t="s">
        <v>89</v>
      </c>
      <c r="B26" s="280"/>
      <c r="C26" s="43">
        <f>SUM(D26:H26)</f>
        <v>38153</v>
      </c>
      <c r="D26" s="43">
        <f>SUM(D19:D23)</f>
        <v>1839</v>
      </c>
      <c r="E26" s="43">
        <f>SUM(E19:E23)</f>
        <v>24344</v>
      </c>
      <c r="F26" s="43">
        <f>SUM(F19:F23)</f>
        <v>8320</v>
      </c>
      <c r="G26" s="43">
        <f>SUM(G19:G23)</f>
        <v>1941</v>
      </c>
      <c r="H26" s="43">
        <f>SUM(H19:H23)</f>
        <v>1709</v>
      </c>
    </row>
    <row r="27" spans="1:8" ht="13.5">
      <c r="A27" s="279" t="s">
        <v>90</v>
      </c>
      <c r="B27" s="280"/>
      <c r="C27" s="43">
        <f>SUM(D27:H27)</f>
        <v>20406</v>
      </c>
      <c r="D27" s="43">
        <f>SUM(D19:D20)</f>
        <v>1165</v>
      </c>
      <c r="E27" s="43">
        <f>SUM(E19:E20)</f>
        <v>16060</v>
      </c>
      <c r="F27" s="43">
        <v>1165</v>
      </c>
      <c r="G27" s="43">
        <f>SUM(G19:G20)</f>
        <v>1311</v>
      </c>
      <c r="H27" s="43">
        <f>SUM(H19:H20)</f>
        <v>705</v>
      </c>
    </row>
    <row r="28" spans="1:8" ht="13.5">
      <c r="A28" s="279" t="s">
        <v>91</v>
      </c>
      <c r="B28" s="280"/>
      <c r="C28" s="43">
        <f>SUM(D28:H28)</f>
        <v>16279</v>
      </c>
      <c r="D28" s="43">
        <f>SUM(D21:D23)</f>
        <v>674</v>
      </c>
      <c r="E28" s="43">
        <f>SUM(E21:E23)</f>
        <v>8284</v>
      </c>
      <c r="F28" s="43">
        <f>SUM(F21:F23)</f>
        <v>5687</v>
      </c>
      <c r="G28" s="43">
        <f>SUM(G21:G23)</f>
        <v>630</v>
      </c>
      <c r="H28" s="43">
        <f>SUM(H21:H23)</f>
        <v>1004</v>
      </c>
    </row>
    <row r="29" spans="1:8" ht="5.25" customHeight="1">
      <c r="A29" s="273"/>
      <c r="B29" s="274"/>
      <c r="C29" s="275"/>
      <c r="D29" s="317"/>
      <c r="E29" s="317"/>
      <c r="F29" s="285"/>
      <c r="G29" s="317"/>
      <c r="H29" s="317"/>
    </row>
    <row r="30" spans="1:8" ht="13.5" customHeight="1">
      <c r="A30" s="299" t="s">
        <v>139</v>
      </c>
      <c r="B30" s="56"/>
      <c r="C30" s="56"/>
      <c r="D30" s="56"/>
      <c r="E30" s="56"/>
      <c r="F30" s="56"/>
      <c r="G30" s="56"/>
      <c r="H30" s="56"/>
    </row>
    <row r="31" spans="1:8" ht="13.5">
      <c r="A31" s="314"/>
      <c r="B31" s="41"/>
      <c r="C31" s="41"/>
      <c r="D31" s="41"/>
      <c r="E31" s="41"/>
      <c r="F31" s="41"/>
      <c r="G31" s="41"/>
      <c r="H31" s="41"/>
    </row>
  </sheetData>
  <sheetProtection/>
  <printOptions/>
  <pageMargins left="0.7874015748031497" right="0.5905511811023623" top="1.1023622047244095" bottom="0.5905511811023623" header="0.748031496062992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18.50390625" style="0" customWidth="1"/>
    <col min="2" max="8" width="8.625" style="0" customWidth="1"/>
    <col min="9" max="16384" width="9.00390625" style="15" customWidth="1"/>
  </cols>
  <sheetData>
    <row r="1" s="40" customFormat="1" ht="13.5" customHeight="1">
      <c r="A1" s="36" t="s">
        <v>302</v>
      </c>
    </row>
    <row r="2" spans="1:12" ht="24" customHeight="1">
      <c r="A2" s="321" t="s">
        <v>310</v>
      </c>
      <c r="B2" s="46"/>
      <c r="C2" s="46"/>
      <c r="D2" s="46"/>
      <c r="E2" s="46"/>
      <c r="F2" s="46"/>
      <c r="G2" s="46"/>
      <c r="H2" s="46"/>
      <c r="I2" s="160"/>
      <c r="J2" s="160"/>
      <c r="K2" s="160"/>
      <c r="L2" s="160"/>
    </row>
    <row r="3" spans="2:12" ht="12.75" customHeight="1">
      <c r="B3" s="26"/>
      <c r="C3" s="26"/>
      <c r="D3" s="26"/>
      <c r="E3" s="26"/>
      <c r="F3" s="26"/>
      <c r="G3" s="516" t="s">
        <v>193</v>
      </c>
      <c r="H3" s="516"/>
      <c r="I3" s="160"/>
      <c r="J3" s="160"/>
      <c r="K3" s="160"/>
      <c r="L3" s="160"/>
    </row>
    <row r="4" spans="1:8" s="160" customFormat="1" ht="13.5" customHeight="1">
      <c r="A4" s="286"/>
      <c r="B4" s="514" t="s">
        <v>433</v>
      </c>
      <c r="C4" s="319"/>
      <c r="D4" s="319"/>
      <c r="E4" s="319"/>
      <c r="F4" s="319"/>
      <c r="G4" s="320"/>
      <c r="H4" s="514" t="s">
        <v>434</v>
      </c>
    </row>
    <row r="5" spans="1:8" s="160" customFormat="1" ht="13.5" customHeight="1">
      <c r="A5" s="265"/>
      <c r="B5" s="515"/>
      <c r="C5" s="512" t="s">
        <v>162</v>
      </c>
      <c r="D5" s="517"/>
      <c r="E5" s="518"/>
      <c r="F5" s="513" t="s">
        <v>165</v>
      </c>
      <c r="G5" s="513" t="s">
        <v>166</v>
      </c>
      <c r="H5" s="515"/>
    </row>
    <row r="6" spans="1:8" s="160" customFormat="1" ht="39.75" customHeight="1">
      <c r="A6" s="265"/>
      <c r="B6" s="515"/>
      <c r="C6" s="513"/>
      <c r="D6" s="266" t="s">
        <v>163</v>
      </c>
      <c r="E6" s="266" t="s">
        <v>164</v>
      </c>
      <c r="F6" s="513"/>
      <c r="G6" s="513"/>
      <c r="H6" s="515"/>
    </row>
    <row r="7" spans="1:8" s="160" customFormat="1" ht="4.5" customHeight="1">
      <c r="A7" s="377"/>
      <c r="B7" s="378"/>
      <c r="C7" s="378"/>
      <c r="D7" s="379"/>
      <c r="E7" s="379"/>
      <c r="F7" s="378"/>
      <c r="G7" s="378"/>
      <c r="H7" s="378"/>
    </row>
    <row r="8" spans="1:8" s="160" customFormat="1" ht="18" customHeight="1">
      <c r="A8" s="372" t="s">
        <v>342</v>
      </c>
      <c r="B8" s="375">
        <v>176386</v>
      </c>
      <c r="C8" s="376">
        <v>143011</v>
      </c>
      <c r="D8" s="376">
        <v>127913</v>
      </c>
      <c r="E8" s="376">
        <v>15098</v>
      </c>
      <c r="F8" s="376">
        <v>1920</v>
      </c>
      <c r="G8" s="376">
        <v>31096</v>
      </c>
      <c r="H8" s="376">
        <v>10708</v>
      </c>
    </row>
    <row r="9" spans="1:8" s="160" customFormat="1" ht="4.5" customHeight="1">
      <c r="A9" s="372"/>
      <c r="B9" s="375"/>
      <c r="C9" s="376"/>
      <c r="D9" s="376"/>
      <c r="E9" s="376"/>
      <c r="F9" s="376"/>
      <c r="G9" s="376"/>
      <c r="H9" s="376"/>
    </row>
    <row r="10" spans="1:8" s="160" customFormat="1" ht="18" customHeight="1">
      <c r="A10" s="100" t="s">
        <v>167</v>
      </c>
      <c r="B10" s="246">
        <v>7037</v>
      </c>
      <c r="C10" s="107">
        <v>7023</v>
      </c>
      <c r="D10" s="107">
        <v>6540</v>
      </c>
      <c r="E10" s="107">
        <v>483</v>
      </c>
      <c r="F10" s="107">
        <v>14</v>
      </c>
      <c r="G10" s="47" t="s">
        <v>168</v>
      </c>
      <c r="H10" s="107">
        <v>452</v>
      </c>
    </row>
    <row r="11" spans="1:8" s="160" customFormat="1" ht="18" customHeight="1">
      <c r="A11" s="100" t="s">
        <v>169</v>
      </c>
      <c r="B11" s="246">
        <v>7042</v>
      </c>
      <c r="C11" s="107">
        <v>7025</v>
      </c>
      <c r="D11" s="107">
        <v>6498</v>
      </c>
      <c r="E11" s="107">
        <v>527</v>
      </c>
      <c r="F11" s="107">
        <v>17</v>
      </c>
      <c r="G11" s="47" t="s">
        <v>168</v>
      </c>
      <c r="H11" s="107">
        <v>494</v>
      </c>
    </row>
    <row r="12" spans="1:8" s="160" customFormat="1" ht="18" customHeight="1">
      <c r="A12" s="100" t="s">
        <v>170</v>
      </c>
      <c r="B12" s="246">
        <v>7137</v>
      </c>
      <c r="C12" s="107">
        <v>7113</v>
      </c>
      <c r="D12" s="107">
        <v>6398</v>
      </c>
      <c r="E12" s="107">
        <v>715</v>
      </c>
      <c r="F12" s="107">
        <v>24</v>
      </c>
      <c r="G12" s="47" t="s">
        <v>168</v>
      </c>
      <c r="H12" s="107">
        <v>663</v>
      </c>
    </row>
    <row r="13" spans="1:8" s="160" customFormat="1" ht="18" customHeight="1">
      <c r="A13" s="100" t="s">
        <v>171</v>
      </c>
      <c r="B13" s="246">
        <v>7579</v>
      </c>
      <c r="C13" s="107">
        <v>6968</v>
      </c>
      <c r="D13" s="107">
        <v>6108</v>
      </c>
      <c r="E13" s="107">
        <v>860</v>
      </c>
      <c r="F13" s="107">
        <v>39</v>
      </c>
      <c r="G13" s="107">
        <v>572</v>
      </c>
      <c r="H13" s="107">
        <v>733</v>
      </c>
    </row>
    <row r="14" spans="1:8" s="160" customFormat="1" ht="18" customHeight="1">
      <c r="A14" s="100" t="s">
        <v>172</v>
      </c>
      <c r="B14" s="246">
        <v>10102</v>
      </c>
      <c r="C14" s="107">
        <v>6593</v>
      </c>
      <c r="D14" s="107">
        <v>5580</v>
      </c>
      <c r="E14" s="107">
        <v>1013</v>
      </c>
      <c r="F14" s="107">
        <v>270</v>
      </c>
      <c r="G14" s="107">
        <v>3239</v>
      </c>
      <c r="H14" s="107">
        <v>687</v>
      </c>
    </row>
    <row r="15" spans="1:8" s="160" customFormat="1" ht="18" customHeight="1">
      <c r="A15" s="100" t="s">
        <v>173</v>
      </c>
      <c r="B15" s="246">
        <v>11807</v>
      </c>
      <c r="C15" s="107">
        <v>7562</v>
      </c>
      <c r="D15" s="107">
        <v>6712</v>
      </c>
      <c r="E15" s="107">
        <v>850</v>
      </c>
      <c r="F15" s="107">
        <v>379</v>
      </c>
      <c r="G15" s="107">
        <v>3866</v>
      </c>
      <c r="H15" s="107">
        <v>562</v>
      </c>
    </row>
    <row r="16" spans="1:8" s="160" customFormat="1" ht="18" customHeight="1">
      <c r="A16" s="100" t="s">
        <v>174</v>
      </c>
      <c r="B16" s="246">
        <v>13121</v>
      </c>
      <c r="C16" s="107">
        <v>10099</v>
      </c>
      <c r="D16" s="107">
        <v>9331</v>
      </c>
      <c r="E16" s="107">
        <v>768</v>
      </c>
      <c r="F16" s="107">
        <v>227</v>
      </c>
      <c r="G16" s="107">
        <v>2795</v>
      </c>
      <c r="H16" s="107">
        <v>533</v>
      </c>
    </row>
    <row r="17" spans="1:8" s="160" customFormat="1" ht="18" customHeight="1">
      <c r="A17" s="100" t="s">
        <v>175</v>
      </c>
      <c r="B17" s="246">
        <v>15370</v>
      </c>
      <c r="C17" s="107">
        <v>12461</v>
      </c>
      <c r="D17" s="107">
        <v>11631</v>
      </c>
      <c r="E17" s="107">
        <v>830</v>
      </c>
      <c r="F17" s="107">
        <v>172</v>
      </c>
      <c r="G17" s="107">
        <v>2737</v>
      </c>
      <c r="H17" s="107">
        <v>567</v>
      </c>
    </row>
    <row r="18" spans="1:8" s="160" customFormat="1" ht="18" customHeight="1">
      <c r="A18" s="100" t="s">
        <v>176</v>
      </c>
      <c r="B18" s="246">
        <v>13730</v>
      </c>
      <c r="C18" s="107">
        <v>11321</v>
      </c>
      <c r="D18" s="107">
        <v>10486</v>
      </c>
      <c r="E18" s="107">
        <v>835</v>
      </c>
      <c r="F18" s="107">
        <v>142</v>
      </c>
      <c r="G18" s="107">
        <v>2267</v>
      </c>
      <c r="H18" s="107">
        <v>614</v>
      </c>
    </row>
    <row r="19" spans="1:8" s="160" customFormat="1" ht="18" customHeight="1">
      <c r="A19" s="100" t="s">
        <v>177</v>
      </c>
      <c r="B19" s="246">
        <v>11836</v>
      </c>
      <c r="C19" s="107">
        <v>9802</v>
      </c>
      <c r="D19" s="107">
        <v>8940</v>
      </c>
      <c r="E19" s="107">
        <v>862</v>
      </c>
      <c r="F19" s="107">
        <v>108</v>
      </c>
      <c r="G19" s="107">
        <v>1926</v>
      </c>
      <c r="H19" s="107">
        <v>670</v>
      </c>
    </row>
    <row r="20" spans="1:8" s="160" customFormat="1" ht="18" customHeight="1">
      <c r="A20" s="100" t="s">
        <v>178</v>
      </c>
      <c r="B20" s="246">
        <v>9587</v>
      </c>
      <c r="C20" s="107">
        <v>8034</v>
      </c>
      <c r="D20" s="107">
        <v>7181</v>
      </c>
      <c r="E20" s="107">
        <v>853</v>
      </c>
      <c r="F20" s="107">
        <v>93</v>
      </c>
      <c r="G20" s="107">
        <v>1460</v>
      </c>
      <c r="H20" s="107">
        <v>658</v>
      </c>
    </row>
    <row r="21" spans="1:8" s="160" customFormat="1" ht="18" customHeight="1">
      <c r="A21" s="100" t="s">
        <v>179</v>
      </c>
      <c r="B21" s="246">
        <v>10881</v>
      </c>
      <c r="C21" s="107">
        <v>9072</v>
      </c>
      <c r="D21" s="107">
        <v>7899</v>
      </c>
      <c r="E21" s="107">
        <v>1173</v>
      </c>
      <c r="F21" s="107">
        <v>95</v>
      </c>
      <c r="G21" s="107">
        <v>1714</v>
      </c>
      <c r="H21" s="107">
        <v>760</v>
      </c>
    </row>
    <row r="22" spans="1:8" s="160" customFormat="1" ht="18" customHeight="1">
      <c r="A22" s="100" t="s">
        <v>180</v>
      </c>
      <c r="B22" s="246">
        <v>13262</v>
      </c>
      <c r="C22" s="107">
        <v>11133</v>
      </c>
      <c r="D22" s="107">
        <v>9862</v>
      </c>
      <c r="E22" s="107">
        <v>1271</v>
      </c>
      <c r="F22" s="107">
        <v>121</v>
      </c>
      <c r="G22" s="107">
        <v>2008</v>
      </c>
      <c r="H22" s="107">
        <v>715</v>
      </c>
    </row>
    <row r="23" spans="1:8" s="160" customFormat="1" ht="18" customHeight="1">
      <c r="A23" s="100" t="s">
        <v>181</v>
      </c>
      <c r="B23" s="246">
        <v>11970</v>
      </c>
      <c r="C23" s="107">
        <v>9946</v>
      </c>
      <c r="D23" s="107">
        <v>9039</v>
      </c>
      <c r="E23" s="107">
        <v>907</v>
      </c>
      <c r="F23" s="107">
        <v>80</v>
      </c>
      <c r="G23" s="107">
        <v>1944</v>
      </c>
      <c r="H23" s="107">
        <v>531</v>
      </c>
    </row>
    <row r="24" spans="1:8" s="160" customFormat="1" ht="18" customHeight="1">
      <c r="A24" s="100" t="s">
        <v>182</v>
      </c>
      <c r="B24" s="246">
        <v>9694</v>
      </c>
      <c r="C24" s="107">
        <v>7767</v>
      </c>
      <c r="D24" s="107">
        <v>7025</v>
      </c>
      <c r="E24" s="107">
        <v>742</v>
      </c>
      <c r="F24" s="107">
        <v>49</v>
      </c>
      <c r="G24" s="107">
        <v>1878</v>
      </c>
      <c r="H24" s="107">
        <v>473</v>
      </c>
    </row>
    <row r="25" spans="1:8" s="160" customFormat="1" ht="18" customHeight="1">
      <c r="A25" s="100" t="s">
        <v>183</v>
      </c>
      <c r="B25" s="246">
        <v>7488</v>
      </c>
      <c r="C25" s="107">
        <v>5724</v>
      </c>
      <c r="D25" s="107">
        <v>4980</v>
      </c>
      <c r="E25" s="107">
        <v>744</v>
      </c>
      <c r="F25" s="107">
        <v>36</v>
      </c>
      <c r="G25" s="107">
        <v>1728</v>
      </c>
      <c r="H25" s="107">
        <v>498</v>
      </c>
    </row>
    <row r="26" spans="1:8" s="160" customFormat="1" ht="18" customHeight="1">
      <c r="A26" s="100" t="s">
        <v>184</v>
      </c>
      <c r="B26" s="246">
        <v>4450</v>
      </c>
      <c r="C26" s="107">
        <v>3272</v>
      </c>
      <c r="D26" s="107">
        <v>2565</v>
      </c>
      <c r="E26" s="107">
        <v>707</v>
      </c>
      <c r="F26" s="107">
        <v>24</v>
      </c>
      <c r="G26" s="107">
        <v>1154</v>
      </c>
      <c r="H26" s="107">
        <v>497</v>
      </c>
    </row>
    <row r="27" spans="1:8" s="160" customFormat="1" ht="18" customHeight="1">
      <c r="A27" s="100" t="s">
        <v>185</v>
      </c>
      <c r="B27" s="246">
        <v>1988</v>
      </c>
      <c r="C27" s="107">
        <v>1373</v>
      </c>
      <c r="D27" s="107">
        <v>833</v>
      </c>
      <c r="E27" s="107">
        <v>540</v>
      </c>
      <c r="F27" s="107">
        <v>15</v>
      </c>
      <c r="G27" s="107">
        <v>600</v>
      </c>
      <c r="H27" s="107">
        <v>361</v>
      </c>
    </row>
    <row r="28" spans="1:8" s="160" customFormat="1" ht="18" customHeight="1">
      <c r="A28" s="100" t="s">
        <v>186</v>
      </c>
      <c r="B28" s="246">
        <v>754</v>
      </c>
      <c r="C28" s="107">
        <v>557</v>
      </c>
      <c r="D28" s="107">
        <v>247</v>
      </c>
      <c r="E28" s="107">
        <v>310</v>
      </c>
      <c r="F28" s="107">
        <v>7</v>
      </c>
      <c r="G28" s="107">
        <v>190</v>
      </c>
      <c r="H28" s="107">
        <v>180</v>
      </c>
    </row>
    <row r="29" spans="1:8" s="160" customFormat="1" ht="18" customHeight="1">
      <c r="A29" s="100" t="s">
        <v>187</v>
      </c>
      <c r="B29" s="246">
        <v>198</v>
      </c>
      <c r="C29" s="107">
        <v>145</v>
      </c>
      <c r="D29" s="107">
        <v>51</v>
      </c>
      <c r="E29" s="107">
        <v>94</v>
      </c>
      <c r="F29" s="107">
        <v>6</v>
      </c>
      <c r="G29" s="107">
        <v>47</v>
      </c>
      <c r="H29" s="107">
        <v>54</v>
      </c>
    </row>
    <row r="30" spans="1:8" s="160" customFormat="1" ht="18" customHeight="1">
      <c r="A30" s="100" t="s">
        <v>188</v>
      </c>
      <c r="B30" s="246">
        <v>27</v>
      </c>
      <c r="C30" s="107">
        <v>21</v>
      </c>
      <c r="D30" s="107">
        <v>7</v>
      </c>
      <c r="E30" s="107">
        <v>14</v>
      </c>
      <c r="F30" s="107">
        <v>2</v>
      </c>
      <c r="G30" s="107">
        <v>4</v>
      </c>
      <c r="H30" s="107">
        <v>6</v>
      </c>
    </row>
    <row r="31" spans="1:8" s="160" customFormat="1" ht="18" customHeight="1">
      <c r="A31" s="100" t="s">
        <v>189</v>
      </c>
      <c r="B31" s="246">
        <v>1326</v>
      </c>
      <c r="C31" s="47" t="s">
        <v>168</v>
      </c>
      <c r="D31" s="47" t="s">
        <v>168</v>
      </c>
      <c r="E31" s="47" t="s">
        <v>168</v>
      </c>
      <c r="F31" s="47" t="s">
        <v>168</v>
      </c>
      <c r="G31" s="47">
        <v>967</v>
      </c>
      <c r="H31" s="47" t="s">
        <v>168</v>
      </c>
    </row>
    <row r="32" spans="1:8" s="160" customFormat="1" ht="4.5" customHeight="1">
      <c r="A32" s="100"/>
      <c r="B32" s="246"/>
      <c r="C32" s="47"/>
      <c r="D32" s="47"/>
      <c r="E32" s="47"/>
      <c r="F32" s="47"/>
      <c r="G32" s="47"/>
      <c r="H32" s="47"/>
    </row>
    <row r="33" spans="1:8" s="160" customFormat="1" ht="18" customHeight="1">
      <c r="A33" s="100" t="s">
        <v>190</v>
      </c>
      <c r="B33" s="246">
        <v>36569</v>
      </c>
      <c r="C33" s="107">
        <v>28805</v>
      </c>
      <c r="D33" s="107">
        <v>24747</v>
      </c>
      <c r="E33" s="107">
        <v>4058</v>
      </c>
      <c r="F33" s="107">
        <v>219</v>
      </c>
      <c r="G33" s="107">
        <v>7545</v>
      </c>
      <c r="H33" s="107">
        <v>2600</v>
      </c>
    </row>
    <row r="34" spans="1:8" s="160" customFormat="1" ht="18" customHeight="1">
      <c r="A34" s="100" t="s">
        <v>191</v>
      </c>
      <c r="B34" s="246">
        <v>14905</v>
      </c>
      <c r="C34" s="107">
        <v>11092</v>
      </c>
      <c r="D34" s="107">
        <v>8683</v>
      </c>
      <c r="E34" s="107">
        <v>2409</v>
      </c>
      <c r="F34" s="107">
        <v>90</v>
      </c>
      <c r="G34" s="107">
        <v>3723</v>
      </c>
      <c r="H34" s="107">
        <v>1596</v>
      </c>
    </row>
    <row r="35" spans="1:8" s="160" customFormat="1" ht="18" customHeight="1">
      <c r="A35" s="100" t="s">
        <v>192</v>
      </c>
      <c r="B35" s="246">
        <v>2967</v>
      </c>
      <c r="C35" s="107">
        <v>2096</v>
      </c>
      <c r="D35" s="107">
        <v>1138</v>
      </c>
      <c r="E35" s="107">
        <v>958</v>
      </c>
      <c r="F35" s="107">
        <v>30</v>
      </c>
      <c r="G35" s="107">
        <v>841</v>
      </c>
      <c r="H35" s="107">
        <v>601</v>
      </c>
    </row>
    <row r="36" spans="1:8" s="160" customFormat="1" ht="5.25" customHeight="1">
      <c r="A36" s="267"/>
      <c r="B36" s="268"/>
      <c r="C36" s="269"/>
      <c r="D36" s="269"/>
      <c r="E36" s="269"/>
      <c r="F36" s="269"/>
      <c r="G36" s="269"/>
      <c r="H36" s="269"/>
    </row>
    <row r="37" s="160" customFormat="1" ht="13.5" customHeight="1">
      <c r="A37" s="300" t="s">
        <v>140</v>
      </c>
    </row>
    <row r="38" spans="1:3" s="160" customFormat="1" ht="13.5" customHeight="1">
      <c r="A38" s="300" t="s">
        <v>345</v>
      </c>
      <c r="B38" s="162"/>
      <c r="C38" s="162"/>
    </row>
    <row r="39" s="160" customFormat="1" ht="15" customHeight="1"/>
    <row r="40" s="160" customFormat="1" ht="15" customHeight="1">
      <c r="B40" s="161"/>
    </row>
    <row r="41" s="160" customFormat="1" ht="15" customHeight="1"/>
    <row r="42" s="160" customFormat="1" ht="15" customHeight="1"/>
    <row r="43" s="160" customFormat="1" ht="15" customHeight="1"/>
    <row r="44" s="160" customFormat="1" ht="15" customHeight="1"/>
    <row r="45" s="160" customFormat="1" ht="15" customHeight="1"/>
    <row r="46" s="160" customFormat="1" ht="15" customHeight="1"/>
    <row r="47" spans="9:12" s="160" customFormat="1" ht="15" customHeight="1">
      <c r="I47" s="15"/>
      <c r="J47" s="15"/>
      <c r="K47" s="15"/>
      <c r="L47" s="15"/>
    </row>
    <row r="48" spans="9:12" s="160" customFormat="1" ht="15" customHeight="1">
      <c r="I48" s="15"/>
      <c r="J48" s="15"/>
      <c r="K48" s="15"/>
      <c r="L48" s="15"/>
    </row>
  </sheetData>
  <sheetProtection/>
  <mergeCells count="7">
    <mergeCell ref="C5:C6"/>
    <mergeCell ref="B4:B6"/>
    <mergeCell ref="G3:H3"/>
    <mergeCell ref="H4:H6"/>
    <mergeCell ref="F5:F6"/>
    <mergeCell ref="G5:G6"/>
    <mergeCell ref="D5:E5"/>
  </mergeCells>
  <printOptions/>
  <pageMargins left="0.93" right="0.3937007874015748" top="1.13" bottom="0.64" header="0.5118110236220472" footer="0.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3.625" style="0" customWidth="1"/>
    <col min="2" max="2" width="7.125" style="0" customWidth="1"/>
    <col min="3" max="14" width="6.125" style="0" customWidth="1"/>
    <col min="15" max="20" width="6.50390625" style="0" bestFit="1" customWidth="1"/>
    <col min="21" max="22" width="3.75390625" style="0" customWidth="1"/>
    <col min="23" max="28" width="3.375" style="0" customWidth="1"/>
    <col min="29" max="31" width="2.25390625" style="0" customWidth="1"/>
    <col min="32" max="36" width="2.125" style="0" customWidth="1"/>
    <col min="37" max="40" width="2.25390625" style="0" customWidth="1"/>
    <col min="41" max="46" width="3.375" style="0" customWidth="1"/>
    <col min="47" max="47" width="6.75390625" style="0" customWidth="1"/>
  </cols>
  <sheetData>
    <row r="1" s="40" customFormat="1" ht="13.5" customHeight="1">
      <c r="A1" s="36" t="s">
        <v>302</v>
      </c>
    </row>
    <row r="2" spans="1:23" ht="24" customHeight="1">
      <c r="A2" s="270" t="s">
        <v>303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1" s="40" customFormat="1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90" t="s">
        <v>92</v>
      </c>
      <c r="O3" s="24"/>
      <c r="P3" s="24"/>
      <c r="Q3" s="24"/>
      <c r="R3" s="24"/>
      <c r="S3" s="24"/>
      <c r="T3" s="39"/>
      <c r="U3" s="60"/>
    </row>
    <row r="4" spans="1:21" s="180" customFormat="1" ht="19.5" customHeight="1">
      <c r="A4" s="524" t="s">
        <v>1</v>
      </c>
      <c r="B4" s="521" t="s">
        <v>200</v>
      </c>
      <c r="C4" s="533" t="s">
        <v>137</v>
      </c>
      <c r="D4" s="534"/>
      <c r="E4" s="534"/>
      <c r="F4" s="534"/>
      <c r="G4" s="534"/>
      <c r="H4" s="534"/>
      <c r="I4" s="535"/>
      <c r="J4" s="531" t="s">
        <v>203</v>
      </c>
      <c r="K4" s="532"/>
      <c r="L4" s="532"/>
      <c r="M4" s="532"/>
      <c r="N4" s="514" t="s">
        <v>438</v>
      </c>
      <c r="P4" s="181"/>
      <c r="Q4" s="181"/>
      <c r="R4" s="181"/>
      <c r="S4" s="181"/>
      <c r="T4" s="181"/>
      <c r="U4" s="182"/>
    </row>
    <row r="5" spans="1:21" s="180" customFormat="1" ht="19.5" customHeight="1">
      <c r="A5" s="525"/>
      <c r="B5" s="522"/>
      <c r="C5" s="527" t="s">
        <v>68</v>
      </c>
      <c r="D5" s="528" t="s">
        <v>194</v>
      </c>
      <c r="E5" s="529"/>
      <c r="F5" s="529"/>
      <c r="G5" s="529"/>
      <c r="H5" s="530"/>
      <c r="I5" s="183" t="s">
        <v>195</v>
      </c>
      <c r="J5" s="178"/>
      <c r="K5" s="178"/>
      <c r="L5" s="178"/>
      <c r="M5" s="174" t="s">
        <v>195</v>
      </c>
      <c r="N5" s="519"/>
      <c r="P5" s="181"/>
      <c r="Q5" s="181"/>
      <c r="R5" s="181"/>
      <c r="S5" s="181"/>
      <c r="T5" s="181"/>
      <c r="U5" s="182"/>
    </row>
    <row r="6" spans="1:21" s="180" customFormat="1" ht="47.25" customHeight="1">
      <c r="A6" s="526"/>
      <c r="B6" s="523"/>
      <c r="C6" s="523"/>
      <c r="D6" s="177" t="s">
        <v>200</v>
      </c>
      <c r="E6" s="177" t="s">
        <v>439</v>
      </c>
      <c r="F6" s="177" t="s">
        <v>441</v>
      </c>
      <c r="G6" s="177" t="s">
        <v>201</v>
      </c>
      <c r="H6" s="176" t="s">
        <v>196</v>
      </c>
      <c r="I6" s="175" t="s">
        <v>440</v>
      </c>
      <c r="J6" s="175" t="s">
        <v>435</v>
      </c>
      <c r="K6" s="175" t="s">
        <v>436</v>
      </c>
      <c r="L6" s="175" t="s">
        <v>437</v>
      </c>
      <c r="M6" s="175" t="s">
        <v>197</v>
      </c>
      <c r="N6" s="520"/>
      <c r="P6" s="181"/>
      <c r="Q6" s="181"/>
      <c r="R6" s="181"/>
      <c r="S6" s="181"/>
      <c r="T6" s="181"/>
      <c r="U6" s="182"/>
    </row>
    <row r="7" spans="1:21" s="180" customFormat="1" ht="3.75" customHeight="1">
      <c r="A7" s="239"/>
      <c r="B7" s="240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241"/>
      <c r="P7" s="181"/>
      <c r="Q7" s="181"/>
      <c r="R7" s="181"/>
      <c r="S7" s="181"/>
      <c r="T7" s="181"/>
      <c r="U7" s="182"/>
    </row>
    <row r="8" spans="1:19" s="185" customFormat="1" ht="19.5" customHeight="1">
      <c r="A8" s="51" t="s">
        <v>202</v>
      </c>
      <c r="B8" s="189">
        <v>126460</v>
      </c>
      <c r="C8" s="184">
        <v>79950</v>
      </c>
      <c r="D8" s="184">
        <v>77269</v>
      </c>
      <c r="E8" s="184">
        <v>64813</v>
      </c>
      <c r="F8" s="184">
        <v>9832</v>
      </c>
      <c r="G8" s="184">
        <v>1843</v>
      </c>
      <c r="H8" s="185">
        <v>781</v>
      </c>
      <c r="I8" s="184">
        <v>2681</v>
      </c>
      <c r="J8" s="184">
        <v>44468</v>
      </c>
      <c r="K8" s="184">
        <v>21597</v>
      </c>
      <c r="L8" s="184">
        <v>14278</v>
      </c>
      <c r="M8" s="106"/>
      <c r="N8" s="106"/>
      <c r="O8" s="106"/>
      <c r="P8" s="106"/>
      <c r="Q8" s="106"/>
      <c r="R8" s="106"/>
      <c r="S8" s="50"/>
    </row>
    <row r="9" spans="1:12" s="185" customFormat="1" ht="19.5" customHeight="1">
      <c r="A9" s="51">
        <v>7</v>
      </c>
      <c r="B9" s="189">
        <v>135134</v>
      </c>
      <c r="C9" s="184">
        <v>86880</v>
      </c>
      <c r="D9" s="184">
        <v>82497</v>
      </c>
      <c r="E9" s="184">
        <v>68057</v>
      </c>
      <c r="F9" s="184">
        <v>11144</v>
      </c>
      <c r="G9" s="184">
        <v>2374</v>
      </c>
      <c r="H9" s="185">
        <v>922</v>
      </c>
      <c r="I9" s="184">
        <v>4383</v>
      </c>
      <c r="J9" s="184">
        <v>46448</v>
      </c>
      <c r="K9" s="184">
        <v>22602</v>
      </c>
      <c r="L9" s="184">
        <v>13445</v>
      </c>
    </row>
    <row r="10" spans="1:21" s="180" customFormat="1" ht="19.5" customHeight="1">
      <c r="A10" s="179" t="s">
        <v>204</v>
      </c>
      <c r="B10" s="190">
        <v>142133</v>
      </c>
      <c r="C10" s="186">
        <v>86748</v>
      </c>
      <c r="D10" s="186">
        <v>82447</v>
      </c>
      <c r="E10" s="186">
        <v>69393</v>
      </c>
      <c r="F10" s="186">
        <v>9856</v>
      </c>
      <c r="G10" s="187">
        <v>2055</v>
      </c>
      <c r="H10" s="187">
        <v>1143</v>
      </c>
      <c r="I10" s="186">
        <v>4301</v>
      </c>
      <c r="J10" s="186">
        <v>49517</v>
      </c>
      <c r="K10" s="186">
        <v>24747</v>
      </c>
      <c r="L10" s="186">
        <v>11827</v>
      </c>
      <c r="M10" s="186">
        <v>12943</v>
      </c>
      <c r="N10" s="181"/>
      <c r="O10" s="181"/>
      <c r="P10" s="181"/>
      <c r="Q10" s="181"/>
      <c r="R10" s="181"/>
      <c r="S10" s="181"/>
      <c r="T10" s="181"/>
      <c r="U10" s="182"/>
    </row>
    <row r="11" spans="1:21" s="180" customFormat="1" ht="19.5" customHeight="1">
      <c r="A11" s="179" t="s">
        <v>205</v>
      </c>
      <c r="B11" s="190">
        <v>150203</v>
      </c>
      <c r="C11" s="186">
        <v>90126</v>
      </c>
      <c r="D11" s="186">
        <v>83706</v>
      </c>
      <c r="E11" s="186">
        <v>69457</v>
      </c>
      <c r="F11" s="186">
        <v>10963</v>
      </c>
      <c r="G11" s="187">
        <v>2095</v>
      </c>
      <c r="H11" s="187">
        <v>1191</v>
      </c>
      <c r="I11" s="186">
        <v>6420</v>
      </c>
      <c r="J11" s="186">
        <v>59724</v>
      </c>
      <c r="K11" s="186">
        <v>25666</v>
      </c>
      <c r="L11" s="186">
        <v>12245</v>
      </c>
      <c r="M11" s="186">
        <v>21813</v>
      </c>
      <c r="N11" s="181"/>
      <c r="O11" s="181"/>
      <c r="P11" s="181"/>
      <c r="Q11" s="181"/>
      <c r="R11" s="181"/>
      <c r="S11" s="181"/>
      <c r="T11" s="181"/>
      <c r="U11" s="182"/>
    </row>
    <row r="12" spans="1:21" s="180" customFormat="1" ht="3.75" customHeight="1">
      <c r="A12" s="179"/>
      <c r="B12" s="190"/>
      <c r="C12" s="186"/>
      <c r="D12" s="186"/>
      <c r="E12" s="186"/>
      <c r="F12" s="186"/>
      <c r="G12" s="187"/>
      <c r="H12" s="187"/>
      <c r="I12" s="186"/>
      <c r="J12" s="186"/>
      <c r="K12" s="186"/>
      <c r="L12" s="186"/>
      <c r="M12" s="186"/>
      <c r="N12" s="181"/>
      <c r="O12" s="181"/>
      <c r="P12" s="181"/>
      <c r="Q12" s="181"/>
      <c r="R12" s="181"/>
      <c r="S12" s="181"/>
      <c r="T12" s="181"/>
      <c r="U12" s="182"/>
    </row>
    <row r="13" spans="1:14" s="194" customFormat="1" ht="19.5" customHeight="1">
      <c r="A13" s="191">
        <v>22</v>
      </c>
      <c r="B13" s="192">
        <v>157061</v>
      </c>
      <c r="C13" s="193">
        <v>86093</v>
      </c>
      <c r="D13" s="193">
        <v>80669</v>
      </c>
      <c r="E13" s="193">
        <v>65765</v>
      </c>
      <c r="F13" s="193">
        <v>11113</v>
      </c>
      <c r="G13" s="193">
        <v>2081</v>
      </c>
      <c r="H13" s="193">
        <v>1710</v>
      </c>
      <c r="I13" s="193">
        <v>5424</v>
      </c>
      <c r="J13" s="193">
        <v>51696</v>
      </c>
      <c r="K13" s="193">
        <v>23222</v>
      </c>
      <c r="L13" s="193">
        <v>9638</v>
      </c>
      <c r="M13" s="193">
        <v>18836</v>
      </c>
      <c r="N13" s="193">
        <v>19272</v>
      </c>
    </row>
    <row r="14" spans="1:14" s="194" customFormat="1" ht="19.5" customHeight="1">
      <c r="A14" s="242" t="s">
        <v>6</v>
      </c>
      <c r="B14" s="243">
        <v>77902</v>
      </c>
      <c r="C14" s="244">
        <v>50765</v>
      </c>
      <c r="D14" s="244">
        <v>47229</v>
      </c>
      <c r="E14" s="244">
        <v>44514</v>
      </c>
      <c r="F14" s="244">
        <v>830</v>
      </c>
      <c r="G14" s="244">
        <v>1009</v>
      </c>
      <c r="H14" s="244">
        <v>876</v>
      </c>
      <c r="I14" s="244">
        <v>3536</v>
      </c>
      <c r="J14" s="244">
        <v>16804</v>
      </c>
      <c r="K14" s="244">
        <v>2143</v>
      </c>
      <c r="L14" s="244">
        <v>4792</v>
      </c>
      <c r="M14" s="244">
        <v>9869</v>
      </c>
      <c r="N14" s="244">
        <v>10333</v>
      </c>
    </row>
    <row r="15" spans="1:22" s="194" customFormat="1" ht="19.5" customHeight="1">
      <c r="A15" s="242" t="s">
        <v>7</v>
      </c>
      <c r="B15" s="243">
        <v>79159</v>
      </c>
      <c r="C15" s="244">
        <v>35328</v>
      </c>
      <c r="D15" s="244">
        <v>33440</v>
      </c>
      <c r="E15" s="244">
        <v>21251</v>
      </c>
      <c r="F15" s="244">
        <v>10283</v>
      </c>
      <c r="G15" s="244">
        <v>1072</v>
      </c>
      <c r="H15" s="244">
        <v>834</v>
      </c>
      <c r="I15" s="244">
        <v>1888</v>
      </c>
      <c r="J15" s="244">
        <v>34892</v>
      </c>
      <c r="K15" s="244">
        <v>21079</v>
      </c>
      <c r="L15" s="244">
        <v>4846</v>
      </c>
      <c r="M15" s="244">
        <v>8967</v>
      </c>
      <c r="N15" s="244">
        <v>8939</v>
      </c>
      <c r="O15" s="193"/>
      <c r="P15" s="193"/>
      <c r="Q15" s="193"/>
      <c r="R15" s="193"/>
      <c r="S15" s="193"/>
      <c r="T15" s="193"/>
      <c r="U15" s="193"/>
      <c r="V15" s="193"/>
    </row>
    <row r="16" spans="1:22" s="194" customFormat="1" ht="3.7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3"/>
      <c r="P16" s="193"/>
      <c r="Q16" s="193"/>
      <c r="R16" s="193"/>
      <c r="S16" s="193"/>
      <c r="T16" s="193"/>
      <c r="U16" s="193"/>
      <c r="V16" s="193"/>
    </row>
    <row r="17" spans="1:22" s="40" customFormat="1" ht="13.5" customHeight="1">
      <c r="A17" s="299" t="s">
        <v>139</v>
      </c>
      <c r="B17" s="133"/>
      <c r="C17" s="133"/>
      <c r="D17" s="133"/>
      <c r="E17" s="133"/>
      <c r="F17" s="188"/>
      <c r="G17" s="188"/>
      <c r="H17" s="188"/>
      <c r="I17" s="188"/>
      <c r="J17" s="188"/>
      <c r="K17" s="188"/>
      <c r="L17" s="188"/>
      <c r="M17" s="188"/>
      <c r="N17" s="188"/>
      <c r="O17" s="39"/>
      <c r="P17" s="39"/>
      <c r="Q17" s="39"/>
      <c r="R17" s="39"/>
      <c r="S17" s="39"/>
      <c r="T17" s="39"/>
      <c r="U17" s="39"/>
      <c r="V17" s="39"/>
    </row>
    <row r="18" spans="1:5" s="40" customFormat="1" ht="13.5" customHeight="1">
      <c r="A18" s="281" t="s">
        <v>198</v>
      </c>
      <c r="B18" s="36"/>
      <c r="C18" s="36"/>
      <c r="D18" s="36"/>
      <c r="E18" s="36"/>
    </row>
  </sheetData>
  <sheetProtection/>
  <mergeCells count="7">
    <mergeCell ref="N4:N6"/>
    <mergeCell ref="B4:B6"/>
    <mergeCell ref="A4:A6"/>
    <mergeCell ref="C5:C6"/>
    <mergeCell ref="D5:H5"/>
    <mergeCell ref="J4:M4"/>
    <mergeCell ref="C4:I4"/>
  </mergeCells>
  <printOptions horizontalCentered="1"/>
  <pageMargins left="0.39" right="0.39" top="1.0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2013-04-16T04:34:33Z</cp:lastPrinted>
  <dcterms:created xsi:type="dcterms:W3CDTF">2004-12-01T05:47:37Z</dcterms:created>
  <dcterms:modified xsi:type="dcterms:W3CDTF">2013-04-22T05:02:57Z</dcterms:modified>
  <cp:category/>
  <cp:version/>
  <cp:contentType/>
  <cp:contentStatus/>
</cp:coreProperties>
</file>