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0260" windowHeight="6525" tabRatio="753" activeTab="11"/>
  </bookViews>
  <sheets>
    <sheet name="1表" sheetId="1" r:id="rId1"/>
    <sheet name="2表" sheetId="2" r:id="rId2"/>
    <sheet name="3表" sheetId="3" r:id="rId3"/>
    <sheet name="4表" sheetId="4" r:id="rId4"/>
    <sheet name="5表(1)" sheetId="5" r:id="rId5"/>
    <sheet name="5表(2)" sheetId="6" r:id="rId6"/>
    <sheet name="5表(3)" sheetId="7" r:id="rId7"/>
    <sheet name="5表(4)" sheetId="8" r:id="rId8"/>
    <sheet name="5表(5)" sheetId="9" r:id="rId9"/>
    <sheet name="5表(6)" sheetId="10" r:id="rId10"/>
    <sheet name="5表(7)" sheetId="11" r:id="rId11"/>
    <sheet name="5表(8)" sheetId="12" r:id="rId12"/>
  </sheets>
  <definedNames>
    <definedName name="_xlnm.Print_Area" localSheetId="3">'4表'!$A$1:$O$26</definedName>
    <definedName name="_xlnm.Print_Area" localSheetId="7">'5表(4)'!$A$1:$S$25</definedName>
    <definedName name="_xlnm.Print_Area" localSheetId="11">'5表(8)'!$A$1:$Q$25</definedName>
  </definedNames>
  <calcPr fullCalcOnLoad="1"/>
</workbook>
</file>

<file path=xl/sharedStrings.xml><?xml version="1.0" encoding="utf-8"?>
<sst xmlns="http://schemas.openxmlformats.org/spreadsheetml/2006/main" count="501" uniqueCount="173">
  <si>
    <t>男</t>
  </si>
  <si>
    <t>女</t>
  </si>
  <si>
    <t>執行年月日</t>
  </si>
  <si>
    <t>選挙当日の有権者数</t>
  </si>
  <si>
    <t>得票率</t>
  </si>
  <si>
    <t>総　　　　　数</t>
  </si>
  <si>
    <t>自由民主党</t>
  </si>
  <si>
    <t>公 　明　 党</t>
  </si>
  <si>
    <t>社会民主党</t>
  </si>
  <si>
    <t>日本共産党</t>
  </si>
  <si>
    <t>民　 主　 党</t>
  </si>
  <si>
    <t>新　 進 　党</t>
  </si>
  <si>
    <t>諸　　　　派</t>
  </si>
  <si>
    <t>無　 所 　属</t>
  </si>
  <si>
    <t>自　 由 　党</t>
  </si>
  <si>
    <t>公　 明 　党</t>
  </si>
  <si>
    <t>公　　　　明</t>
  </si>
  <si>
    <t>民　 主 　党</t>
  </si>
  <si>
    <t>新党さきがけ</t>
  </si>
  <si>
    <t>執　 行</t>
  </si>
  <si>
    <t>年月日</t>
  </si>
  <si>
    <t>市 民 の 党</t>
  </si>
  <si>
    <t>投票区</t>
  </si>
  <si>
    <t>総数</t>
  </si>
  <si>
    <t>市立第四小学校</t>
  </si>
  <si>
    <t>都立立川高等学校</t>
  </si>
  <si>
    <t>市立第三小学校</t>
  </si>
  <si>
    <t>市立第六小学校</t>
  </si>
  <si>
    <t>市立第二小学校</t>
  </si>
  <si>
    <t>市立第五小学校</t>
  </si>
  <si>
    <t>昭和第一学園高等学校</t>
  </si>
  <si>
    <t>市立第八小学校</t>
  </si>
  <si>
    <t>市立第十小学校</t>
  </si>
  <si>
    <t>市立第九小学校</t>
  </si>
  <si>
    <t>市立西砂小学校</t>
  </si>
  <si>
    <t>市立けやき台小学校</t>
  </si>
  <si>
    <t>市立南砂小学校</t>
  </si>
  <si>
    <t>市立立川第九中学校</t>
  </si>
  <si>
    <t>市立幸小学校</t>
  </si>
  <si>
    <t>市立松中小学校</t>
  </si>
  <si>
    <t>市立柏小学校</t>
  </si>
  <si>
    <t>市立上砂川小学校</t>
  </si>
  <si>
    <t>市立立川第五中学校</t>
  </si>
  <si>
    <t>市立立川第七中学校</t>
  </si>
  <si>
    <t>市立第七小学校</t>
  </si>
  <si>
    <t>新　進　党</t>
  </si>
  <si>
    <t>市立新生小学校</t>
  </si>
  <si>
    <t>17 . 9 . 2</t>
  </si>
  <si>
    <t>18 . 9 . 2</t>
  </si>
  <si>
    <t>立川市女性総合センター</t>
  </si>
  <si>
    <t>みんなの党</t>
  </si>
  <si>
    <t>（１）　衆議院議員（小選挙区）</t>
  </si>
  <si>
    <t>（２）　衆議院議員（比例代表）</t>
  </si>
  <si>
    <t>（３）　参議院議員（東京都選挙区）</t>
  </si>
  <si>
    <t>（４）　参議院議員（比例代表）</t>
  </si>
  <si>
    <t>（６）　都議会議員</t>
  </si>
  <si>
    <t>（８）　市議会議員</t>
  </si>
  <si>
    <t>資料：選挙管理委員会</t>
  </si>
  <si>
    <t>15.11. 9</t>
  </si>
  <si>
    <t>17. 9.11</t>
  </si>
  <si>
    <t>（単位：％）</t>
  </si>
  <si>
    <t>19 . 9 . 5</t>
  </si>
  <si>
    <t>20 . 9 . 2</t>
  </si>
  <si>
    <t>21 . 9 . 2</t>
  </si>
  <si>
    <t>都知事</t>
  </si>
  <si>
    <t>市長</t>
  </si>
  <si>
    <t>衆議院議員</t>
  </si>
  <si>
    <t>都議会議員</t>
  </si>
  <si>
    <t>13. 7.29</t>
  </si>
  <si>
    <t>参議院議員</t>
  </si>
  <si>
    <t>市議会議員</t>
  </si>
  <si>
    <t>15. 8.31</t>
  </si>
  <si>
    <t>15.11. 9</t>
  </si>
  <si>
    <t>16. 7.11</t>
  </si>
  <si>
    <t>17. 7. 3</t>
  </si>
  <si>
    <t>17. 9.11</t>
  </si>
  <si>
    <t>18. 6.18</t>
  </si>
  <si>
    <t>19. 7.29</t>
  </si>
  <si>
    <t>19. 9. 2</t>
  </si>
  <si>
    <t>市議会議員補欠</t>
  </si>
  <si>
    <t>21. 7.12</t>
  </si>
  <si>
    <t>21. 8.30</t>
  </si>
  <si>
    <t xml:space="preserve"> 3.  9.  1</t>
  </si>
  <si>
    <t xml:space="preserve"> 7.  9.  3</t>
  </si>
  <si>
    <t xml:space="preserve"> 9.  7.  6</t>
  </si>
  <si>
    <t>10.  6. 14</t>
  </si>
  <si>
    <t>11.  9.  5</t>
  </si>
  <si>
    <t>13.  6. 24</t>
  </si>
  <si>
    <t>14.  6. 16</t>
  </si>
  <si>
    <t>15.  8. 31</t>
  </si>
  <si>
    <t>17.  7.  3</t>
  </si>
  <si>
    <t>18.  6. 18</t>
  </si>
  <si>
    <t>19.  9.  2</t>
  </si>
  <si>
    <t>21.  7. 12</t>
  </si>
  <si>
    <t>22. 7.11</t>
  </si>
  <si>
    <t>22. 6.20</t>
  </si>
  <si>
    <t>資料：選挙管理委員会</t>
  </si>
  <si>
    <t>22.  6. 20</t>
  </si>
  <si>
    <t>23 . 9 . 2</t>
  </si>
  <si>
    <t>22 . 9 . 2</t>
  </si>
  <si>
    <t>23. 4.10</t>
  </si>
  <si>
    <t>都知事</t>
  </si>
  <si>
    <t>23. 9. 4</t>
  </si>
  <si>
    <t>市長</t>
  </si>
  <si>
    <t>24 . 9 . 2</t>
  </si>
  <si>
    <t>執行年月日</t>
  </si>
  <si>
    <t>11選挙－1選挙</t>
  </si>
  <si>
    <t>3表　投票区別選挙人名簿登録者数</t>
  </si>
  <si>
    <t>4表　党派別当選者数</t>
  </si>
  <si>
    <t>5表　党派別得票状況</t>
  </si>
  <si>
    <t>注２：平成19年9月2日の市議会議員選挙は補欠選挙。</t>
  </si>
  <si>
    <t>登録者数</t>
  </si>
  <si>
    <t>前年比</t>
  </si>
  <si>
    <t>1表　選挙人名簿登録者数の推移</t>
  </si>
  <si>
    <t>2表　選挙別有権者数と投票率</t>
  </si>
  <si>
    <t>公明党</t>
  </si>
  <si>
    <t>公明</t>
  </si>
  <si>
    <t>民社党</t>
  </si>
  <si>
    <t>大衆党</t>
  </si>
  <si>
    <t>日本新党</t>
  </si>
  <si>
    <t>民主党</t>
  </si>
  <si>
    <t>立川・生活者ネットワーク</t>
  </si>
  <si>
    <t>市民の党</t>
  </si>
  <si>
    <t>無所属</t>
  </si>
  <si>
    <t>23.  9.   4</t>
  </si>
  <si>
    <t>15.11. 9</t>
  </si>
  <si>
    <t>17. 9.11</t>
  </si>
  <si>
    <t>21. 8.30</t>
  </si>
  <si>
    <t>22. 7.11</t>
  </si>
  <si>
    <t>19. 4. 8</t>
  </si>
  <si>
    <t>13. 6.24</t>
  </si>
  <si>
    <t>17. 7. 3</t>
  </si>
  <si>
    <t>21. 7.12</t>
  </si>
  <si>
    <t xml:space="preserve"> 7. 9. 3</t>
  </si>
  <si>
    <t>11. 9. 5</t>
  </si>
  <si>
    <t>15. 8.31</t>
  </si>
  <si>
    <t>19. 9. 2</t>
  </si>
  <si>
    <t>5表　党派別得票状況　（続き）</t>
  </si>
  <si>
    <t>得票数</t>
  </si>
  <si>
    <t>選  挙  名</t>
  </si>
  <si>
    <t>総　　　　　　数</t>
  </si>
  <si>
    <t>新 党 日 本</t>
  </si>
  <si>
    <t>国 民 新 党</t>
  </si>
  <si>
    <t>平均</t>
  </si>
  <si>
    <t>25 . 9 . 2</t>
  </si>
  <si>
    <t>24.12.16</t>
  </si>
  <si>
    <t>25. 7.21</t>
  </si>
  <si>
    <t>25. 6.23</t>
  </si>
  <si>
    <t>市立立川第一中学校</t>
  </si>
  <si>
    <t>諸　　派</t>
  </si>
  <si>
    <t>年月日</t>
  </si>
  <si>
    <t>注１：得票数のうち、二重下線はあん分による小数点以下を示す。この場合、総数は内訳の合計に一致しない場合がある。</t>
  </si>
  <si>
    <t>東京都立川地域
防災センター</t>
  </si>
  <si>
    <t>注：得票数のうち、二重下線はあん分による小数点以下を示す。この場合、総数は内訳の合計に一致しない場合がある。</t>
  </si>
  <si>
    <t>（５）　都知事</t>
  </si>
  <si>
    <t>（７）　市長</t>
  </si>
  <si>
    <t>26 . 9 . 2</t>
  </si>
  <si>
    <t>総数</t>
  </si>
  <si>
    <t>調査日</t>
  </si>
  <si>
    <t>選挙名</t>
  </si>
  <si>
    <t>投票率</t>
  </si>
  <si>
    <t>投票者数</t>
  </si>
  <si>
    <t>平成26年9月2日現在</t>
  </si>
  <si>
    <t>見影橋保育園</t>
  </si>
  <si>
    <t>24.12.16</t>
  </si>
  <si>
    <t>25. 7.21</t>
  </si>
  <si>
    <t>26. 2. 9</t>
  </si>
  <si>
    <t>25. 6.23</t>
  </si>
  <si>
    <t>26. 6.22</t>
  </si>
  <si>
    <t>25.  6. 23</t>
  </si>
  <si>
    <t>26.  6. 22</t>
  </si>
  <si>
    <t>投票所名</t>
  </si>
  <si>
    <t>無所属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</si>
</sst>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.00_);[Red]\(#,##0.00\)"/>
    <numFmt numFmtId="180" formatCode="#,##0.000_ "/>
    <numFmt numFmtId="181" formatCode="0_ "/>
    <numFmt numFmtId="182" formatCode="0.00_ "/>
    <numFmt numFmtId="183" formatCode="#,##0_);[Red]\(#,##0\)"/>
    <numFmt numFmtId="184" formatCode="#,##0;&quot;△ &quot;#,##0"/>
    <numFmt numFmtId="185" formatCode="#,##0.00;&quot;△ &quot;#,##0.00"/>
    <numFmt numFmtId="186" formatCode="0.00;&quot;△ &quot;0.00"/>
    <numFmt numFmtId="187" formatCode="0.00_);[Red]\(0.00\)"/>
    <numFmt numFmtId="188" formatCode="#,##0_);\(#,##0\)"/>
    <numFmt numFmtId="189" formatCode="yyyy&quot;年&quot;m&quot;月&quot;;@"/>
    <numFmt numFmtId="190" formatCode="#,##0.00;&quot;△&quot;#,##0.00;&quot;-&quot;"/>
    <numFmt numFmtId="191" formatCode="#,##0;&quot;△&quot;#,##0;&quot;-&quot;"/>
    <numFmt numFmtId="192" formatCode="[=0]&quot;-&quot;\ ;[&lt;1]&quot;0&quot;\ ;#,##0\ "/>
    <numFmt numFmtId="193" formatCode="[=0]&quot;-&quot;;[&lt;1]&quot;0&quot;;#,##0"/>
    <numFmt numFmtId="194" formatCode="[=0]&quot;-&quot;;[&lt;1]&quot;0&quot;;#,##0.00"/>
    <numFmt numFmtId="195" formatCode="[=0]&quot;-&quot;;[&lt;1]&quot;0&quot;;#,##0."/>
    <numFmt numFmtId="196" formatCode="[=0]&quot;-&quot;;[&lt;1]&quot;0&quot;;#,##0.000"/>
    <numFmt numFmtId="197" formatCode="#,###.000;&quot;△&quot;#,###.000;&quot;-&quot;"/>
    <numFmt numFmtId="198" formatCode="#,##0\ ;&quot;△&quot;#,##0\ ;&quot;- &quot;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double"/>
      <vertAlign val="superscript"/>
      <sz val="8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u val="double"/>
      <vertAlign val="superscript"/>
      <sz val="8"/>
      <name val="ＭＳ Ｐ明朝"/>
      <family val="1"/>
    </font>
    <font>
      <sz val="8"/>
      <name val="ＭＳ Ｐ明朝"/>
      <family val="1"/>
    </font>
    <font>
      <sz val="10"/>
      <name val="ＭＳ 明朝"/>
      <family val="1"/>
    </font>
    <font>
      <sz val="7.5"/>
      <name val="ＭＳ Ｐゴシック"/>
      <family val="3"/>
    </font>
    <font>
      <u val="double"/>
      <sz val="8"/>
      <name val="ＭＳ Ｐ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6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44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49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2" fillId="0" borderId="0" xfId="0" applyFont="1" applyBorder="1" applyAlignment="1">
      <alignment horizontal="left" vertical="top" indent="1"/>
    </xf>
    <xf numFmtId="0" fontId="4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vertical="center"/>
    </xf>
    <xf numFmtId="176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/>
    </xf>
    <xf numFmtId="0" fontId="11" fillId="0" borderId="0" xfId="0" applyFont="1" applyAlignment="1">
      <alignment horizontal="center"/>
    </xf>
    <xf numFmtId="49" fontId="11" fillId="0" borderId="11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49" fontId="11" fillId="0" borderId="11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top"/>
    </xf>
    <xf numFmtId="0" fontId="9" fillId="0" borderId="10" xfId="0" applyFont="1" applyBorder="1" applyAlignment="1">
      <alignment/>
    </xf>
    <xf numFmtId="0" fontId="11" fillId="0" borderId="15" xfId="0" applyFont="1" applyBorder="1" applyAlignment="1">
      <alignment horizontal="center" vertical="top"/>
    </xf>
    <xf numFmtId="0" fontId="11" fillId="0" borderId="16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top"/>
    </xf>
    <xf numFmtId="0" fontId="11" fillId="0" borderId="16" xfId="0" applyFont="1" applyBorder="1" applyAlignment="1">
      <alignment horizontal="center"/>
    </xf>
    <xf numFmtId="184" fontId="11" fillId="0" borderId="0" xfId="0" applyNumberFormat="1" applyFont="1" applyBorder="1" applyAlignment="1">
      <alignment horizontal="right" vertical="center"/>
    </xf>
    <xf numFmtId="184" fontId="11" fillId="0" borderId="0" xfId="0" applyNumberFormat="1" applyFont="1" applyFill="1" applyBorder="1" applyAlignment="1">
      <alignment horizontal="right" vertical="center"/>
    </xf>
    <xf numFmtId="186" fontId="11" fillId="0" borderId="0" xfId="0" applyNumberFormat="1" applyFont="1" applyBorder="1" applyAlignment="1">
      <alignment horizontal="right" vertical="center"/>
    </xf>
    <xf numFmtId="176" fontId="12" fillId="0" borderId="0" xfId="0" applyNumberFormat="1" applyFont="1" applyBorder="1" applyAlignment="1">
      <alignment horizontal="left" vertical="center"/>
    </xf>
    <xf numFmtId="176" fontId="12" fillId="0" borderId="0" xfId="0" applyNumberFormat="1" applyFont="1" applyFill="1" applyBorder="1" applyAlignment="1">
      <alignment horizontal="left" vertical="center"/>
    </xf>
    <xf numFmtId="186" fontId="11" fillId="0" borderId="0" xfId="0" applyNumberFormat="1" applyFont="1" applyBorder="1" applyAlignment="1">
      <alignment horizontal="right"/>
    </xf>
    <xf numFmtId="0" fontId="11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9" fillId="0" borderId="17" xfId="0" applyFont="1" applyBorder="1" applyAlignment="1">
      <alignment/>
    </xf>
    <xf numFmtId="0" fontId="11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49" fontId="11" fillId="0" borderId="12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 shrinkToFit="1"/>
    </xf>
    <xf numFmtId="0" fontId="11" fillId="0" borderId="1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176" fontId="0" fillId="0" borderId="0" xfId="0" applyNumberFormat="1" applyFont="1" applyFill="1" applyBorder="1" applyAlignment="1">
      <alignment/>
    </xf>
    <xf numFmtId="185" fontId="8" fillId="0" borderId="0" xfId="0" applyNumberFormat="1" applyFont="1" applyBorder="1" applyAlignment="1">
      <alignment horizontal="right" vertical="center"/>
    </xf>
    <xf numFmtId="185" fontId="8" fillId="0" borderId="0" xfId="0" applyNumberFormat="1" applyFont="1" applyFill="1" applyBorder="1" applyAlignment="1">
      <alignment horizontal="right" vertical="center"/>
    </xf>
    <xf numFmtId="184" fontId="8" fillId="0" borderId="0" xfId="0" applyNumberFormat="1" applyFont="1" applyFill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184" fontId="8" fillId="0" borderId="0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Border="1" applyAlignment="1">
      <alignment horizontal="distributed" vertical="center"/>
    </xf>
    <xf numFmtId="0" fontId="11" fillId="0" borderId="19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distributed" vertical="center"/>
    </xf>
    <xf numFmtId="0" fontId="11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horizontal="distributed" vertical="center" shrinkToFit="1"/>
    </xf>
    <xf numFmtId="0" fontId="11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49" fontId="10" fillId="0" borderId="0" xfId="0" applyNumberFormat="1" applyFont="1" applyBorder="1" applyAlignment="1">
      <alignment/>
    </xf>
    <xf numFmtId="0" fontId="11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21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22" xfId="0" applyFont="1" applyBorder="1" applyAlignment="1">
      <alignment/>
    </xf>
    <xf numFmtId="184" fontId="8" fillId="0" borderId="17" xfId="0" applyNumberFormat="1" applyFont="1" applyBorder="1" applyAlignment="1">
      <alignment horizontal="center"/>
    </xf>
    <xf numFmtId="185" fontId="8" fillId="0" borderId="17" xfId="0" applyNumberFormat="1" applyFont="1" applyBorder="1" applyAlignment="1">
      <alignment horizontal="center"/>
    </xf>
    <xf numFmtId="0" fontId="11" fillId="0" borderId="17" xfId="0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0" fontId="9" fillId="0" borderId="23" xfId="0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90" fontId="11" fillId="0" borderId="0" xfId="0" applyNumberFormat="1" applyFont="1" applyAlignment="1">
      <alignment horizontal="right" vertical="center"/>
    </xf>
    <xf numFmtId="190" fontId="11" fillId="0" borderId="0" xfId="0" applyNumberFormat="1" applyFont="1" applyAlignment="1">
      <alignment horizontal="right"/>
    </xf>
    <xf numFmtId="190" fontId="11" fillId="0" borderId="0" xfId="0" applyNumberFormat="1" applyFont="1" applyFill="1" applyBorder="1" applyAlignment="1">
      <alignment horizontal="right" vertical="center"/>
    </xf>
    <xf numFmtId="191" fontId="11" fillId="0" borderId="0" xfId="0" applyNumberFormat="1" applyFont="1" applyAlignment="1">
      <alignment horizontal="right" vertical="center"/>
    </xf>
    <xf numFmtId="191" fontId="11" fillId="0" borderId="0" xfId="0" applyNumberFormat="1" applyFont="1" applyFill="1" applyBorder="1" applyAlignment="1">
      <alignment horizontal="right" vertical="center"/>
    </xf>
    <xf numFmtId="191" fontId="11" fillId="0" borderId="0" xfId="0" applyNumberFormat="1" applyFont="1" applyFill="1" applyBorder="1" applyAlignment="1">
      <alignment vertical="center"/>
    </xf>
    <xf numFmtId="190" fontId="11" fillId="0" borderId="0" xfId="0" applyNumberFormat="1" applyFont="1" applyBorder="1" applyAlignment="1">
      <alignment horizontal="right" vertical="center"/>
    </xf>
    <xf numFmtId="191" fontId="11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93" fontId="11" fillId="0" borderId="0" xfId="0" applyNumberFormat="1" applyFont="1" applyFill="1" applyBorder="1" applyAlignment="1">
      <alignment horizontal="right" vertical="center"/>
    </xf>
    <xf numFmtId="193" fontId="11" fillId="0" borderId="0" xfId="0" applyNumberFormat="1" applyFont="1" applyAlignment="1">
      <alignment horizontal="right"/>
    </xf>
    <xf numFmtId="193" fontId="11" fillId="0" borderId="0" xfId="0" applyNumberFormat="1" applyFont="1" applyBorder="1" applyAlignment="1">
      <alignment horizontal="right" vertical="center"/>
    </xf>
    <xf numFmtId="193" fontId="11" fillId="0" borderId="0" xfId="0" applyNumberFormat="1" applyFont="1" applyFill="1" applyBorder="1" applyAlignment="1">
      <alignment horizontal="right"/>
    </xf>
    <xf numFmtId="197" fontId="16" fillId="0" borderId="0" xfId="0" applyNumberFormat="1" applyFont="1" applyBorder="1" applyAlignment="1">
      <alignment horizontal="left" vertical="center"/>
    </xf>
    <xf numFmtId="193" fontId="0" fillId="0" borderId="0" xfId="0" applyNumberFormat="1" applyFont="1" applyAlignment="1">
      <alignment/>
    </xf>
    <xf numFmtId="193" fontId="2" fillId="0" borderId="0" xfId="0" applyNumberFormat="1" applyFont="1" applyBorder="1" applyAlignment="1">
      <alignment horizontal="left" vertical="top" indent="1"/>
    </xf>
    <xf numFmtId="193" fontId="4" fillId="0" borderId="0" xfId="0" applyNumberFormat="1" applyFont="1" applyBorder="1" applyAlignment="1">
      <alignment/>
    </xf>
    <xf numFmtId="193" fontId="4" fillId="0" borderId="10" xfId="0" applyNumberFormat="1" applyFont="1" applyBorder="1" applyAlignment="1">
      <alignment/>
    </xf>
    <xf numFmtId="193" fontId="0" fillId="0" borderId="0" xfId="0" applyNumberFormat="1" applyFont="1" applyAlignment="1">
      <alignment/>
    </xf>
    <xf numFmtId="193" fontId="9" fillId="0" borderId="0" xfId="0" applyNumberFormat="1" applyFont="1" applyBorder="1" applyAlignment="1">
      <alignment/>
    </xf>
    <xf numFmtId="193" fontId="9" fillId="0" borderId="0" xfId="0" applyNumberFormat="1" applyFont="1" applyAlignment="1">
      <alignment/>
    </xf>
    <xf numFmtId="193" fontId="11" fillId="0" borderId="13" xfId="0" applyNumberFormat="1" applyFont="1" applyBorder="1" applyAlignment="1">
      <alignment horizontal="center" vertical="center"/>
    </xf>
    <xf numFmtId="197" fontId="0" fillId="0" borderId="0" xfId="0" applyNumberFormat="1" applyFont="1" applyAlignment="1">
      <alignment/>
    </xf>
    <xf numFmtId="197" fontId="2" fillId="0" borderId="0" xfId="0" applyNumberFormat="1" applyFont="1" applyBorder="1" applyAlignment="1">
      <alignment horizontal="left" vertical="top" indent="1"/>
    </xf>
    <xf numFmtId="197" fontId="4" fillId="0" borderId="0" xfId="0" applyNumberFormat="1" applyFont="1" applyBorder="1" applyAlignment="1">
      <alignment/>
    </xf>
    <xf numFmtId="197" fontId="11" fillId="0" borderId="0" xfId="0" applyNumberFormat="1" applyFont="1" applyBorder="1" applyAlignment="1">
      <alignment horizontal="center" vertical="center"/>
    </xf>
    <xf numFmtId="197" fontId="9" fillId="0" borderId="17" xfId="0" applyNumberFormat="1" applyFont="1" applyBorder="1" applyAlignment="1">
      <alignment/>
    </xf>
    <xf numFmtId="197" fontId="0" fillId="0" borderId="0" xfId="0" applyNumberFormat="1" applyFont="1" applyAlignment="1">
      <alignment/>
    </xf>
    <xf numFmtId="197" fontId="12" fillId="0" borderId="0" xfId="0" applyNumberFormat="1" applyFont="1" applyBorder="1" applyAlignment="1">
      <alignment horizontal="left" vertical="center"/>
    </xf>
    <xf numFmtId="197" fontId="12" fillId="0" borderId="0" xfId="0" applyNumberFormat="1" applyFont="1" applyFill="1" applyBorder="1" applyAlignment="1">
      <alignment horizontal="left" vertical="center"/>
    </xf>
    <xf numFmtId="197" fontId="9" fillId="0" borderId="0" xfId="0" applyNumberFormat="1" applyFont="1" applyBorder="1" applyAlignment="1">
      <alignment/>
    </xf>
    <xf numFmtId="197" fontId="11" fillId="0" borderId="0" xfId="0" applyNumberFormat="1" applyFont="1" applyAlignment="1">
      <alignment horizontal="center" vertical="center"/>
    </xf>
    <xf numFmtId="197" fontId="11" fillId="0" borderId="0" xfId="0" applyNumberFormat="1" applyFont="1" applyFill="1" applyBorder="1" applyAlignment="1">
      <alignment horizontal="center" vertical="center"/>
    </xf>
    <xf numFmtId="197" fontId="9" fillId="0" borderId="0" xfId="0" applyNumberFormat="1" applyFont="1" applyAlignment="1">
      <alignment/>
    </xf>
    <xf numFmtId="197" fontId="4" fillId="0" borderId="0" xfId="0" applyNumberFormat="1" applyFont="1" applyFill="1" applyBorder="1" applyAlignment="1">
      <alignment horizontal="right" vertical="center"/>
    </xf>
    <xf numFmtId="190" fontId="0" fillId="0" borderId="0" xfId="0" applyNumberFormat="1" applyFont="1" applyAlignment="1">
      <alignment/>
    </xf>
    <xf numFmtId="190" fontId="2" fillId="0" borderId="0" xfId="0" applyNumberFormat="1" applyFont="1" applyBorder="1" applyAlignment="1">
      <alignment horizontal="left" vertical="top" indent="1"/>
    </xf>
    <xf numFmtId="190" fontId="4" fillId="0" borderId="0" xfId="0" applyNumberFormat="1" applyFont="1" applyBorder="1" applyAlignment="1">
      <alignment/>
    </xf>
    <xf numFmtId="190" fontId="11" fillId="0" borderId="13" xfId="0" applyNumberFormat="1" applyFont="1" applyBorder="1" applyAlignment="1">
      <alignment horizontal="center" vertical="center"/>
    </xf>
    <xf numFmtId="190" fontId="11" fillId="0" borderId="0" xfId="0" applyNumberFormat="1" applyFont="1" applyBorder="1" applyAlignment="1">
      <alignment horizontal="center" vertical="center"/>
    </xf>
    <xf numFmtId="190" fontId="9" fillId="0" borderId="17" xfId="0" applyNumberFormat="1" applyFont="1" applyBorder="1" applyAlignment="1">
      <alignment/>
    </xf>
    <xf numFmtId="190" fontId="4" fillId="0" borderId="10" xfId="0" applyNumberFormat="1" applyFont="1" applyBorder="1" applyAlignment="1">
      <alignment/>
    </xf>
    <xf numFmtId="190" fontId="4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190" fontId="9" fillId="0" borderId="0" xfId="0" applyNumberFormat="1" applyFont="1" applyBorder="1" applyAlignment="1">
      <alignment/>
    </xf>
    <xf numFmtId="190" fontId="9" fillId="0" borderId="10" xfId="0" applyNumberFormat="1" applyFont="1" applyBorder="1" applyAlignment="1">
      <alignment/>
    </xf>
    <xf numFmtId="190" fontId="9" fillId="0" borderId="0" xfId="0" applyNumberFormat="1" applyFont="1" applyAlignment="1">
      <alignment/>
    </xf>
    <xf numFmtId="190" fontId="11" fillId="0" borderId="14" xfId="0" applyNumberFormat="1" applyFont="1" applyBorder="1" applyAlignment="1">
      <alignment horizontal="center" vertical="center"/>
    </xf>
    <xf numFmtId="191" fontId="0" fillId="0" borderId="0" xfId="0" applyNumberFormat="1" applyFont="1" applyAlignment="1">
      <alignment/>
    </xf>
    <xf numFmtId="191" fontId="2" fillId="0" borderId="0" xfId="0" applyNumberFormat="1" applyFont="1" applyBorder="1" applyAlignment="1">
      <alignment horizontal="left" vertical="top" indent="1"/>
    </xf>
    <xf numFmtId="191" fontId="4" fillId="0" borderId="0" xfId="0" applyNumberFormat="1" applyFont="1" applyBorder="1" applyAlignment="1">
      <alignment/>
    </xf>
    <xf numFmtId="191" fontId="9" fillId="0" borderId="0" xfId="0" applyNumberFormat="1" applyFont="1" applyAlignment="1">
      <alignment/>
    </xf>
    <xf numFmtId="191" fontId="11" fillId="0" borderId="19" xfId="0" applyNumberFormat="1" applyFont="1" applyFill="1" applyBorder="1" applyAlignment="1">
      <alignment horizontal="right" vertical="center"/>
    </xf>
    <xf numFmtId="191" fontId="11" fillId="0" borderId="0" xfId="0" applyNumberFormat="1" applyFont="1" applyBorder="1" applyAlignment="1">
      <alignment horizontal="center" vertical="center"/>
    </xf>
    <xf numFmtId="191" fontId="9" fillId="0" borderId="17" xfId="0" applyNumberFormat="1" applyFont="1" applyBorder="1" applyAlignment="1">
      <alignment/>
    </xf>
    <xf numFmtId="191" fontId="0" fillId="0" borderId="0" xfId="0" applyNumberFormat="1" applyFont="1" applyAlignment="1">
      <alignment/>
    </xf>
    <xf numFmtId="191" fontId="11" fillId="0" borderId="0" xfId="0" applyNumberFormat="1" applyFont="1" applyFill="1" applyBorder="1" applyAlignment="1" applyProtection="1">
      <alignment horizontal="right" vertical="center"/>
      <protection locked="0"/>
    </xf>
    <xf numFmtId="191" fontId="9" fillId="0" borderId="0" xfId="0" applyNumberFormat="1" applyFont="1" applyBorder="1" applyAlignment="1">
      <alignment/>
    </xf>
    <xf numFmtId="197" fontId="13" fillId="0" borderId="0" xfId="0" applyNumberFormat="1" applyFont="1" applyFill="1" applyBorder="1" applyAlignment="1">
      <alignment horizontal="center" vertical="center"/>
    </xf>
    <xf numFmtId="197" fontId="16" fillId="0" borderId="0" xfId="0" applyNumberFormat="1" applyFont="1" applyFill="1" applyBorder="1" applyAlignment="1">
      <alignment vertical="center"/>
    </xf>
    <xf numFmtId="197" fontId="16" fillId="0" borderId="0" xfId="0" applyNumberFormat="1" applyFont="1" applyFill="1" applyBorder="1" applyAlignment="1">
      <alignment horizontal="left" vertical="center"/>
    </xf>
    <xf numFmtId="194" fontId="0" fillId="0" borderId="0" xfId="0" applyNumberFormat="1" applyFont="1" applyAlignment="1">
      <alignment/>
    </xf>
    <xf numFmtId="194" fontId="2" fillId="0" borderId="0" xfId="0" applyNumberFormat="1" applyFont="1" applyBorder="1" applyAlignment="1">
      <alignment horizontal="left" vertical="top" indent="1"/>
    </xf>
    <xf numFmtId="194" fontId="4" fillId="0" borderId="0" xfId="0" applyNumberFormat="1" applyFont="1" applyBorder="1" applyAlignment="1">
      <alignment/>
    </xf>
    <xf numFmtId="194" fontId="11" fillId="0" borderId="13" xfId="0" applyNumberFormat="1" applyFont="1" applyBorder="1" applyAlignment="1">
      <alignment horizontal="center" vertical="center"/>
    </xf>
    <xf numFmtId="194" fontId="9" fillId="0" borderId="0" xfId="0" applyNumberFormat="1" applyFont="1" applyAlignment="1">
      <alignment/>
    </xf>
    <xf numFmtId="194" fontId="11" fillId="0" borderId="0" xfId="0" applyNumberFormat="1" applyFont="1" applyFill="1" applyBorder="1" applyAlignment="1">
      <alignment horizontal="right" vertical="center"/>
    </xf>
    <xf numFmtId="194" fontId="4" fillId="0" borderId="10" xfId="0" applyNumberFormat="1" applyFont="1" applyBorder="1" applyAlignment="1">
      <alignment/>
    </xf>
    <xf numFmtId="194" fontId="0" fillId="0" borderId="0" xfId="0" applyNumberFormat="1" applyFont="1" applyAlignment="1">
      <alignment/>
    </xf>
    <xf numFmtId="194" fontId="9" fillId="0" borderId="0" xfId="0" applyNumberFormat="1" applyFont="1" applyBorder="1" applyAlignment="1">
      <alignment/>
    </xf>
    <xf numFmtId="191" fontId="11" fillId="0" borderId="20" xfId="0" applyNumberFormat="1" applyFont="1" applyBorder="1" applyAlignment="1">
      <alignment horizontal="center" vertical="center"/>
    </xf>
    <xf numFmtId="191" fontId="11" fillId="0" borderId="13" xfId="0" applyNumberFormat="1" applyFont="1" applyBorder="1" applyAlignment="1">
      <alignment horizontal="center" vertical="center"/>
    </xf>
    <xf numFmtId="191" fontId="11" fillId="0" borderId="24" xfId="0" applyNumberFormat="1" applyFont="1" applyBorder="1" applyAlignment="1">
      <alignment horizontal="center" vertical="center"/>
    </xf>
    <xf numFmtId="191" fontId="0" fillId="0" borderId="0" xfId="0" applyNumberFormat="1" applyAlignment="1">
      <alignment/>
    </xf>
    <xf numFmtId="191" fontId="11" fillId="0" borderId="21" xfId="0" applyNumberFormat="1" applyFont="1" applyBorder="1" applyAlignment="1">
      <alignment horizontal="center" vertical="center"/>
    </xf>
    <xf numFmtId="191" fontId="0" fillId="0" borderId="0" xfId="0" applyNumberFormat="1" applyAlignment="1">
      <alignment vertical="center"/>
    </xf>
    <xf numFmtId="191" fontId="0" fillId="0" borderId="0" xfId="0" applyNumberFormat="1" applyBorder="1" applyAlignment="1">
      <alignment vertical="center"/>
    </xf>
    <xf numFmtId="191" fontId="0" fillId="0" borderId="0" xfId="0" applyNumberFormat="1" applyBorder="1" applyAlignment="1">
      <alignment/>
    </xf>
    <xf numFmtId="197" fontId="11" fillId="0" borderId="21" xfId="0" applyNumberFormat="1" applyFont="1" applyBorder="1" applyAlignment="1">
      <alignment horizontal="center" vertical="center"/>
    </xf>
    <xf numFmtId="197" fontId="0" fillId="0" borderId="0" xfId="0" applyNumberFormat="1" applyAlignment="1">
      <alignment/>
    </xf>
    <xf numFmtId="197" fontId="0" fillId="0" borderId="0" xfId="0" applyNumberFormat="1" applyAlignment="1">
      <alignment vertical="center"/>
    </xf>
    <xf numFmtId="197" fontId="0" fillId="0" borderId="0" xfId="0" applyNumberFormat="1" applyBorder="1" applyAlignment="1">
      <alignment vertical="center"/>
    </xf>
    <xf numFmtId="197" fontId="0" fillId="0" borderId="0" xfId="0" applyNumberFormat="1" applyBorder="1" applyAlignment="1">
      <alignment/>
    </xf>
    <xf numFmtId="197" fontId="7" fillId="0" borderId="0" xfId="0" applyNumberFormat="1" applyFont="1" applyBorder="1" applyAlignment="1">
      <alignment horizontal="left" vertical="center"/>
    </xf>
    <xf numFmtId="197" fontId="4" fillId="0" borderId="0" xfId="0" applyNumberFormat="1" applyFont="1" applyBorder="1" applyAlignment="1">
      <alignment horizontal="center" vertical="center"/>
    </xf>
    <xf numFmtId="190" fontId="11" fillId="0" borderId="21" xfId="0" applyNumberFormat="1" applyFont="1" applyBorder="1" applyAlignment="1">
      <alignment horizontal="center" vertical="center"/>
    </xf>
    <xf numFmtId="190" fontId="0" fillId="0" borderId="0" xfId="0" applyNumberFormat="1" applyAlignment="1">
      <alignment/>
    </xf>
    <xf numFmtId="190" fontId="11" fillId="0" borderId="17" xfId="0" applyNumberFormat="1" applyFont="1" applyFill="1" applyBorder="1" applyAlignment="1">
      <alignment horizontal="right" vertical="center"/>
    </xf>
    <xf numFmtId="190" fontId="0" fillId="0" borderId="0" xfId="0" applyNumberFormat="1" applyAlignment="1">
      <alignment vertical="center"/>
    </xf>
    <xf numFmtId="190" fontId="0" fillId="0" borderId="0" xfId="0" applyNumberFormat="1" applyBorder="1" applyAlignment="1">
      <alignment vertical="center"/>
    </xf>
    <xf numFmtId="190" fontId="0" fillId="0" borderId="0" xfId="0" applyNumberFormat="1" applyBorder="1" applyAlignment="1">
      <alignment/>
    </xf>
    <xf numFmtId="191" fontId="0" fillId="0" borderId="0" xfId="0" applyNumberFormat="1" applyAlignment="1">
      <alignment/>
    </xf>
    <xf numFmtId="197" fontId="0" fillId="0" borderId="0" xfId="0" applyNumberFormat="1" applyAlignment="1">
      <alignment/>
    </xf>
    <xf numFmtId="190" fontId="0" fillId="0" borderId="0" xfId="0" applyNumberFormat="1" applyAlignment="1">
      <alignment/>
    </xf>
    <xf numFmtId="191" fontId="4" fillId="0" borderId="10" xfId="0" applyNumberFormat="1" applyFont="1" applyBorder="1" applyAlignment="1">
      <alignment vertical="center" wrapText="1"/>
    </xf>
    <xf numFmtId="190" fontId="4" fillId="0" borderId="10" xfId="0" applyNumberFormat="1" applyFont="1" applyBorder="1" applyAlignment="1">
      <alignment vertical="center" wrapText="1"/>
    </xf>
    <xf numFmtId="197" fontId="4" fillId="0" borderId="10" xfId="0" applyNumberFormat="1" applyFont="1" applyBorder="1" applyAlignment="1">
      <alignment vertical="center" wrapText="1"/>
    </xf>
    <xf numFmtId="191" fontId="9" fillId="0" borderId="10" xfId="0" applyNumberFormat="1" applyFont="1" applyBorder="1" applyAlignment="1">
      <alignment vertical="center" wrapText="1"/>
    </xf>
    <xf numFmtId="190" fontId="9" fillId="0" borderId="10" xfId="0" applyNumberFormat="1" applyFont="1" applyBorder="1" applyAlignment="1">
      <alignment vertical="center" wrapText="1"/>
    </xf>
    <xf numFmtId="197" fontId="9" fillId="0" borderId="10" xfId="0" applyNumberFormat="1" applyFont="1" applyBorder="1" applyAlignment="1">
      <alignment vertical="center" wrapText="1"/>
    </xf>
    <xf numFmtId="191" fontId="9" fillId="0" borderId="0" xfId="0" applyNumberFormat="1" applyFont="1" applyBorder="1" applyAlignment="1">
      <alignment vertical="center" wrapText="1"/>
    </xf>
    <xf numFmtId="197" fontId="9" fillId="0" borderId="0" xfId="0" applyNumberFormat="1" applyFont="1" applyBorder="1" applyAlignment="1">
      <alignment vertical="center" wrapText="1"/>
    </xf>
    <xf numFmtId="190" fontId="9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191" fontId="0" fillId="0" borderId="0" xfId="0" applyNumberFormat="1" applyAlignment="1">
      <alignment vertical="center" wrapText="1"/>
    </xf>
    <xf numFmtId="190" fontId="0" fillId="0" borderId="0" xfId="0" applyNumberFormat="1" applyAlignment="1">
      <alignment vertical="center" wrapText="1"/>
    </xf>
    <xf numFmtId="197" fontId="0" fillId="0" borderId="0" xfId="0" applyNumberFormat="1" applyAlignment="1">
      <alignment vertical="center" wrapText="1"/>
    </xf>
    <xf numFmtId="191" fontId="11" fillId="0" borderId="0" xfId="0" applyNumberFormat="1" applyFont="1" applyBorder="1" applyAlignment="1">
      <alignment vertical="center" wrapText="1"/>
    </xf>
    <xf numFmtId="190" fontId="11" fillId="0" borderId="0" xfId="0" applyNumberFormat="1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198" fontId="11" fillId="0" borderId="0" xfId="0" applyNumberFormat="1" applyFont="1" applyAlignment="1">
      <alignment horizontal="right" vertical="center"/>
    </xf>
    <xf numFmtId="198" fontId="11" fillId="0" borderId="0" xfId="0" applyNumberFormat="1" applyFont="1" applyFill="1" applyBorder="1" applyAlignment="1">
      <alignment horizontal="right" vertical="center"/>
    </xf>
    <xf numFmtId="198" fontId="11" fillId="0" borderId="0" xfId="0" applyNumberFormat="1" applyFont="1" applyBorder="1" applyAlignment="1">
      <alignment horizontal="right" vertical="center"/>
    </xf>
    <xf numFmtId="191" fontId="13" fillId="0" borderId="13" xfId="0" applyNumberFormat="1" applyFont="1" applyBorder="1" applyAlignment="1">
      <alignment horizontal="center" vertical="center"/>
    </xf>
    <xf numFmtId="190" fontId="13" fillId="0" borderId="13" xfId="0" applyNumberFormat="1" applyFont="1" applyBorder="1" applyAlignment="1">
      <alignment horizontal="center" vertical="center"/>
    </xf>
    <xf numFmtId="191" fontId="13" fillId="0" borderId="20" xfId="0" applyNumberFormat="1" applyFont="1" applyBorder="1" applyAlignment="1">
      <alignment horizontal="center" vertical="center"/>
    </xf>
    <xf numFmtId="194" fontId="13" fillId="0" borderId="13" xfId="0" applyNumberFormat="1" applyFont="1" applyBorder="1" applyAlignment="1">
      <alignment horizontal="center" vertical="center"/>
    </xf>
    <xf numFmtId="194" fontId="13" fillId="0" borderId="14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17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25" xfId="0" applyFont="1" applyFill="1" applyBorder="1" applyAlignment="1">
      <alignment horizontal="center" vertical="center" textRotation="255" wrapText="1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19" xfId="0" applyFont="1" applyFill="1" applyBorder="1" applyAlignment="1">
      <alignment horizontal="distributed" vertical="center"/>
    </xf>
    <xf numFmtId="176" fontId="0" fillId="0" borderId="0" xfId="0" applyNumberFormat="1" applyFont="1" applyFill="1" applyAlignment="1">
      <alignment/>
    </xf>
    <xf numFmtId="0" fontId="11" fillId="0" borderId="19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distributed" vertical="center" wrapText="1" shrinkToFit="1"/>
    </xf>
    <xf numFmtId="0" fontId="9" fillId="0" borderId="23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15" fillId="0" borderId="17" xfId="0" applyFont="1" applyFill="1" applyBorder="1" applyAlignment="1">
      <alignment vertical="top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top" indent="1"/>
    </xf>
    <xf numFmtId="0" fontId="11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/>
    </xf>
    <xf numFmtId="0" fontId="11" fillId="0" borderId="0" xfId="0" applyFont="1" applyFill="1" applyAlignment="1">
      <alignment horizontal="center"/>
    </xf>
    <xf numFmtId="178" fontId="11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191" fontId="11" fillId="0" borderId="0" xfId="0" applyNumberFormat="1" applyFont="1" applyFill="1" applyAlignment="1">
      <alignment horizontal="right" vertical="center"/>
    </xf>
    <xf numFmtId="190" fontId="11" fillId="0" borderId="0" xfId="0" applyNumberFormat="1" applyFont="1" applyFill="1" applyAlignment="1">
      <alignment horizontal="right" vertical="center"/>
    </xf>
    <xf numFmtId="190" fontId="11" fillId="0" borderId="0" xfId="0" applyNumberFormat="1" applyFont="1" applyFill="1" applyAlignment="1">
      <alignment horizontal="right"/>
    </xf>
    <xf numFmtId="191" fontId="11" fillId="0" borderId="0" xfId="0" applyNumberFormat="1" applyFont="1" applyFill="1" applyAlignment="1">
      <alignment vertical="center"/>
    </xf>
    <xf numFmtId="190" fontId="11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/>
    </xf>
    <xf numFmtId="0" fontId="11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76" fontId="11" fillId="0" borderId="0" xfId="0" applyNumberFormat="1" applyFont="1" applyFill="1" applyAlignment="1">
      <alignment horizontal="right" vertical="center"/>
    </xf>
    <xf numFmtId="176" fontId="11" fillId="0" borderId="0" xfId="0" applyNumberFormat="1" applyFont="1" applyFill="1" applyBorder="1" applyAlignment="1">
      <alignment vertical="center"/>
    </xf>
    <xf numFmtId="176" fontId="11" fillId="0" borderId="0" xfId="0" applyNumberFormat="1" applyFont="1" applyFill="1" applyAlignment="1">
      <alignment vertical="center"/>
    </xf>
    <xf numFmtId="178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0" fontId="11" fillId="0" borderId="16" xfId="0" applyFont="1" applyBorder="1" applyAlignment="1">
      <alignment horizontal="center" vertical="center"/>
    </xf>
    <xf numFmtId="184" fontId="8" fillId="0" borderId="0" xfId="0" applyNumberFormat="1" applyFont="1" applyFill="1" applyAlignment="1">
      <alignment horizontal="right" vertical="center"/>
    </xf>
    <xf numFmtId="193" fontId="2" fillId="0" borderId="0" xfId="0" applyNumberFormat="1" applyFont="1" applyBorder="1" applyAlignment="1">
      <alignment horizontal="left" vertical="center"/>
    </xf>
    <xf numFmtId="197" fontId="2" fillId="0" borderId="0" xfId="0" applyNumberFormat="1" applyFont="1" applyBorder="1" applyAlignment="1">
      <alignment horizontal="left" vertical="center"/>
    </xf>
    <xf numFmtId="190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193" fontId="4" fillId="0" borderId="0" xfId="0" applyNumberFormat="1" applyFont="1" applyBorder="1" applyAlignment="1">
      <alignment vertical="center"/>
    </xf>
    <xf numFmtId="197" fontId="4" fillId="0" borderId="0" xfId="0" applyNumberFormat="1" applyFont="1" applyBorder="1" applyAlignment="1">
      <alignment vertical="center"/>
    </xf>
    <xf numFmtId="19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190" fontId="11" fillId="0" borderId="0" xfId="0" applyNumberFormat="1" applyFont="1" applyAlignment="1">
      <alignment vertical="center"/>
    </xf>
    <xf numFmtId="193" fontId="11" fillId="0" borderId="0" xfId="0" applyNumberFormat="1" applyFont="1" applyAlignment="1">
      <alignment horizontal="center" vertical="center"/>
    </xf>
    <xf numFmtId="197" fontId="9" fillId="0" borderId="0" xfId="0" applyNumberFormat="1" applyFont="1" applyFill="1" applyBorder="1" applyAlignment="1">
      <alignment vertical="center"/>
    </xf>
    <xf numFmtId="197" fontId="13" fillId="0" borderId="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29" xfId="0" applyNumberFormat="1" applyFont="1" applyFill="1" applyBorder="1" applyAlignment="1">
      <alignment horizontal="center" vertical="center"/>
    </xf>
    <xf numFmtId="193" fontId="11" fillId="0" borderId="0" xfId="0" applyNumberFormat="1" applyFont="1" applyFill="1" applyAlignment="1">
      <alignment horizontal="right" vertical="center"/>
    </xf>
    <xf numFmtId="190" fontId="11" fillId="0" borderId="0" xfId="0" applyNumberFormat="1" applyFont="1" applyFill="1" applyBorder="1" applyAlignment="1">
      <alignment vertical="center"/>
    </xf>
    <xf numFmtId="193" fontId="9" fillId="0" borderId="0" xfId="0" applyNumberFormat="1" applyFont="1" applyFill="1" applyAlignment="1">
      <alignment vertical="center"/>
    </xf>
    <xf numFmtId="197" fontId="9" fillId="0" borderId="0" xfId="0" applyNumberFormat="1" applyFont="1" applyFill="1" applyAlignment="1">
      <alignment vertical="center"/>
    </xf>
    <xf numFmtId="190" fontId="9" fillId="0" borderId="0" xfId="0" applyNumberFormat="1" applyFont="1" applyFill="1" applyAlignment="1">
      <alignment vertical="center"/>
    </xf>
    <xf numFmtId="190" fontId="11" fillId="0" borderId="13" xfId="0" applyNumberFormat="1" applyFont="1" applyFill="1" applyBorder="1" applyAlignment="1">
      <alignment horizontal="center" vertical="center"/>
    </xf>
    <xf numFmtId="193" fontId="11" fillId="0" borderId="13" xfId="0" applyNumberFormat="1" applyFont="1" applyFill="1" applyBorder="1" applyAlignment="1">
      <alignment horizontal="center" vertical="center"/>
    </xf>
    <xf numFmtId="190" fontId="11" fillId="0" borderId="14" xfId="0" applyNumberFormat="1" applyFont="1" applyFill="1" applyBorder="1" applyAlignment="1">
      <alignment horizontal="center" vertical="center"/>
    </xf>
    <xf numFmtId="193" fontId="11" fillId="0" borderId="0" xfId="0" applyNumberFormat="1" applyFont="1" applyFill="1" applyBorder="1" applyAlignment="1">
      <alignment horizontal="center" vertical="center"/>
    </xf>
    <xf numFmtId="190" fontId="11" fillId="0" borderId="0" xfId="0" applyNumberFormat="1" applyFont="1" applyFill="1" applyBorder="1" applyAlignment="1">
      <alignment horizontal="center" vertical="center"/>
    </xf>
    <xf numFmtId="197" fontId="13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191" fontId="11" fillId="0" borderId="0" xfId="0" applyNumberFormat="1" applyFont="1" applyFill="1" applyAlignment="1">
      <alignment horizontal="right"/>
    </xf>
    <xf numFmtId="197" fontId="11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91" fontId="9" fillId="0" borderId="0" xfId="0" applyNumberFormat="1" applyFont="1" applyFill="1" applyAlignment="1">
      <alignment/>
    </xf>
    <xf numFmtId="197" fontId="9" fillId="0" borderId="0" xfId="0" applyNumberFormat="1" applyFont="1" applyFill="1" applyAlignment="1">
      <alignment/>
    </xf>
    <xf numFmtId="190" fontId="9" fillId="0" borderId="0" xfId="0" applyNumberFormat="1" applyFont="1" applyFill="1" applyAlignment="1">
      <alignment/>
    </xf>
    <xf numFmtId="191" fontId="9" fillId="0" borderId="0" xfId="0" applyNumberFormat="1" applyFont="1" applyFill="1" applyBorder="1" applyAlignment="1">
      <alignment/>
    </xf>
    <xf numFmtId="197" fontId="9" fillId="0" borderId="0" xfId="0" applyNumberFormat="1" applyFont="1" applyFill="1" applyBorder="1" applyAlignment="1">
      <alignment/>
    </xf>
    <xf numFmtId="190" fontId="9" fillId="0" borderId="0" xfId="0" applyNumberFormat="1" applyFont="1" applyFill="1" applyBorder="1" applyAlignment="1">
      <alignment/>
    </xf>
    <xf numFmtId="191" fontId="11" fillId="0" borderId="0" xfId="0" applyNumberFormat="1" applyFont="1" applyFill="1" applyBorder="1" applyAlignment="1">
      <alignment horizontal="center" vertical="center"/>
    </xf>
    <xf numFmtId="197" fontId="11" fillId="0" borderId="0" xfId="0" applyNumberFormat="1" applyFont="1" applyFill="1" applyAlignment="1">
      <alignment horizontal="center"/>
    </xf>
    <xf numFmtId="197" fontId="13" fillId="0" borderId="0" xfId="0" applyNumberFormat="1" applyFont="1" applyFill="1" applyAlignment="1">
      <alignment horizontal="center"/>
    </xf>
    <xf numFmtId="193" fontId="11" fillId="0" borderId="0" xfId="0" applyNumberFormat="1" applyFont="1" applyFill="1" applyAlignment="1">
      <alignment vertical="center"/>
    </xf>
    <xf numFmtId="193" fontId="11" fillId="0" borderId="0" xfId="0" applyNumberFormat="1" applyFont="1" applyFill="1" applyBorder="1" applyAlignment="1">
      <alignment vertical="center"/>
    </xf>
    <xf numFmtId="193" fontId="9" fillId="0" borderId="0" xfId="0" applyNumberFormat="1" applyFont="1" applyFill="1" applyAlignment="1">
      <alignment/>
    </xf>
    <xf numFmtId="194" fontId="9" fillId="0" borderId="0" xfId="0" applyNumberFormat="1" applyFont="1" applyFill="1" applyAlignment="1">
      <alignment/>
    </xf>
    <xf numFmtId="193" fontId="11" fillId="0" borderId="10" xfId="0" applyNumberFormat="1" applyFont="1" applyFill="1" applyBorder="1" applyAlignment="1">
      <alignment vertical="center"/>
    </xf>
    <xf numFmtId="194" fontId="11" fillId="0" borderId="10" xfId="0" applyNumberFormat="1" applyFont="1" applyFill="1" applyBorder="1" applyAlignment="1">
      <alignment vertical="center"/>
    </xf>
    <xf numFmtId="194" fontId="11" fillId="0" borderId="14" xfId="0" applyNumberFormat="1" applyFont="1" applyFill="1" applyBorder="1" applyAlignment="1">
      <alignment horizontal="center" vertical="center"/>
    </xf>
    <xf numFmtId="194" fontId="11" fillId="0" borderId="0" xfId="0" applyNumberFormat="1" applyFont="1" applyFill="1" applyBorder="1" applyAlignment="1">
      <alignment horizontal="center" vertical="center"/>
    </xf>
    <xf numFmtId="193" fontId="11" fillId="0" borderId="0" xfId="0" applyNumberFormat="1" applyFont="1" applyFill="1" applyAlignment="1">
      <alignment horizontal="right"/>
    </xf>
    <xf numFmtId="194" fontId="11" fillId="0" borderId="0" xfId="0" applyNumberFormat="1" applyFont="1" applyFill="1" applyAlignment="1">
      <alignment horizontal="right"/>
    </xf>
    <xf numFmtId="194" fontId="11" fillId="0" borderId="0" xfId="0" applyNumberFormat="1" applyFont="1" applyFill="1" applyBorder="1" applyAlignment="1">
      <alignment horizontal="right"/>
    </xf>
    <xf numFmtId="193" fontId="9" fillId="0" borderId="17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194" fontId="9" fillId="0" borderId="17" xfId="0" applyNumberFormat="1" applyFont="1" applyFill="1" applyBorder="1" applyAlignment="1">
      <alignment/>
    </xf>
    <xf numFmtId="193" fontId="9" fillId="0" borderId="0" xfId="0" applyNumberFormat="1" applyFont="1" applyFill="1" applyBorder="1" applyAlignment="1">
      <alignment/>
    </xf>
    <xf numFmtId="194" fontId="9" fillId="0" borderId="0" xfId="0" applyNumberFormat="1" applyFont="1" applyFill="1" applyBorder="1" applyAlignment="1">
      <alignment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distributed" vertical="center"/>
    </xf>
    <xf numFmtId="193" fontId="8" fillId="0" borderId="0" xfId="0" applyNumberFormat="1" applyFont="1" applyFill="1" applyBorder="1" applyAlignment="1">
      <alignment horizontal="right" vertical="center"/>
    </xf>
    <xf numFmtId="0" fontId="9" fillId="0" borderId="19" xfId="0" applyFont="1" applyBorder="1" applyAlignment="1">
      <alignment horizontal="center"/>
    </xf>
    <xf numFmtId="0" fontId="8" fillId="0" borderId="26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distributed" textRotation="255" indent="1"/>
    </xf>
    <xf numFmtId="0" fontId="11" fillId="0" borderId="27" xfId="0" applyFont="1" applyBorder="1" applyAlignment="1">
      <alignment horizontal="center" vertical="distributed" textRotation="255" indent="1"/>
    </xf>
    <xf numFmtId="184" fontId="8" fillId="0" borderId="19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9" fillId="0" borderId="10" xfId="0" applyFont="1" applyFill="1" applyBorder="1" applyAlignment="1">
      <alignment/>
    </xf>
    <xf numFmtId="197" fontId="11" fillId="0" borderId="0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Alignment="1">
      <alignment horizontal="center" vertical="center"/>
    </xf>
    <xf numFmtId="197" fontId="11" fillId="0" borderId="0" xfId="0" applyNumberFormat="1" applyFont="1" applyFill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193" fontId="9" fillId="0" borderId="17" xfId="0" applyNumberFormat="1" applyFont="1" applyFill="1" applyBorder="1" applyAlignment="1">
      <alignment vertical="center"/>
    </xf>
    <xf numFmtId="197" fontId="9" fillId="0" borderId="17" xfId="0" applyNumberFormat="1" applyFont="1" applyFill="1" applyBorder="1" applyAlignment="1">
      <alignment vertical="center"/>
    </xf>
    <xf numFmtId="190" fontId="9" fillId="0" borderId="17" xfId="0" applyNumberFormat="1" applyFont="1" applyFill="1" applyBorder="1" applyAlignment="1">
      <alignment vertical="center"/>
    </xf>
    <xf numFmtId="190" fontId="9" fillId="0" borderId="0" xfId="0" applyNumberFormat="1" applyFont="1" applyFill="1" applyBorder="1" applyAlignment="1">
      <alignment vertical="center"/>
    </xf>
    <xf numFmtId="193" fontId="9" fillId="0" borderId="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193" fontId="4" fillId="0" borderId="10" xfId="0" applyNumberFormat="1" applyFont="1" applyFill="1" applyBorder="1" applyAlignment="1">
      <alignment vertical="center"/>
    </xf>
    <xf numFmtId="197" fontId="4" fillId="0" borderId="10" xfId="0" applyNumberFormat="1" applyFont="1" applyFill="1" applyBorder="1" applyAlignment="1">
      <alignment vertical="center"/>
    </xf>
    <xf numFmtId="190" fontId="4" fillId="0" borderId="10" xfId="0" applyNumberFormat="1" applyFont="1" applyFill="1" applyBorder="1" applyAlignment="1">
      <alignment vertical="center"/>
    </xf>
    <xf numFmtId="193" fontId="9" fillId="0" borderId="10" xfId="0" applyNumberFormat="1" applyFont="1" applyFill="1" applyBorder="1" applyAlignment="1">
      <alignment vertical="center"/>
    </xf>
    <xf numFmtId="190" fontId="9" fillId="0" borderId="10" xfId="0" applyNumberFormat="1" applyFont="1" applyFill="1" applyBorder="1" applyAlignment="1">
      <alignment vertical="center"/>
    </xf>
    <xf numFmtId="197" fontId="9" fillId="0" borderId="10" xfId="0" applyNumberFormat="1" applyFont="1" applyFill="1" applyBorder="1" applyAlignment="1">
      <alignment vertical="center"/>
    </xf>
    <xf numFmtId="197" fontId="16" fillId="0" borderId="0" xfId="0" applyNumberFormat="1" applyFont="1" applyFill="1" applyAlignment="1">
      <alignment horizontal="left" vertical="center"/>
    </xf>
    <xf numFmtId="191" fontId="11" fillId="0" borderId="0" xfId="0" applyNumberFormat="1" applyFont="1" applyFill="1" applyBorder="1" applyAlignment="1">
      <alignment horizontal="right"/>
    </xf>
    <xf numFmtId="197" fontId="11" fillId="0" borderId="0" xfId="0" applyNumberFormat="1" applyFont="1" applyFill="1" applyBorder="1" applyAlignment="1">
      <alignment horizontal="center"/>
    </xf>
    <xf numFmtId="190" fontId="11" fillId="0" borderId="0" xfId="0" applyNumberFormat="1" applyFont="1" applyFill="1" applyBorder="1" applyAlignment="1">
      <alignment horizontal="right"/>
    </xf>
    <xf numFmtId="191" fontId="9" fillId="0" borderId="17" xfId="0" applyNumberFormat="1" applyFont="1" applyFill="1" applyBorder="1" applyAlignment="1">
      <alignment/>
    </xf>
    <xf numFmtId="197" fontId="9" fillId="0" borderId="17" xfId="0" applyNumberFormat="1" applyFont="1" applyFill="1" applyBorder="1" applyAlignment="1">
      <alignment/>
    </xf>
    <xf numFmtId="190" fontId="9" fillId="0" borderId="17" xfId="0" applyNumberFormat="1" applyFont="1" applyFill="1" applyBorder="1" applyAlignment="1">
      <alignment/>
    </xf>
    <xf numFmtId="191" fontId="4" fillId="0" borderId="10" xfId="0" applyNumberFormat="1" applyFont="1" applyFill="1" applyBorder="1" applyAlignment="1">
      <alignment/>
    </xf>
    <xf numFmtId="197" fontId="4" fillId="0" borderId="10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1" fontId="9" fillId="0" borderId="10" xfId="0" applyNumberFormat="1" applyFont="1" applyFill="1" applyBorder="1" applyAlignment="1">
      <alignment/>
    </xf>
    <xf numFmtId="197" fontId="9" fillId="0" borderId="10" xfId="0" applyNumberFormat="1" applyFont="1" applyFill="1" applyBorder="1" applyAlignment="1">
      <alignment/>
    </xf>
    <xf numFmtId="190" fontId="9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distributed" vertical="center" indent="3"/>
    </xf>
    <xf numFmtId="0" fontId="8" fillId="0" borderId="32" xfId="0" applyFont="1" applyFill="1" applyBorder="1" applyAlignment="1">
      <alignment horizontal="distributed" vertical="center" indent="3"/>
    </xf>
    <xf numFmtId="0" fontId="8" fillId="0" borderId="25" xfId="0" applyFont="1" applyFill="1" applyBorder="1" applyAlignment="1">
      <alignment horizontal="distributed" vertical="center" indent="3"/>
    </xf>
    <xf numFmtId="0" fontId="8" fillId="0" borderId="27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11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25" xfId="0" applyNumberFormat="1" applyFont="1" applyBorder="1" applyAlignment="1">
      <alignment horizontal="distributed" vertical="center"/>
    </xf>
    <xf numFmtId="0" fontId="11" fillId="0" borderId="26" xfId="0" applyNumberFormat="1" applyFont="1" applyBorder="1" applyAlignment="1">
      <alignment horizontal="distributed" vertical="center"/>
    </xf>
    <xf numFmtId="0" fontId="11" fillId="0" borderId="27" xfId="0" applyNumberFormat="1" applyFont="1" applyBorder="1" applyAlignment="1">
      <alignment horizontal="distributed" vertical="center"/>
    </xf>
    <xf numFmtId="0" fontId="11" fillId="0" borderId="3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F32" sqref="F32"/>
    </sheetView>
  </sheetViews>
  <sheetFormatPr defaultColWidth="9.00390625" defaultRowHeight="13.5"/>
  <cols>
    <col min="1" max="1" width="8.625" style="257" customWidth="1"/>
    <col min="2" max="7" width="10.75390625" style="257" customWidth="1"/>
    <col min="8" max="16384" width="9.00390625" style="236" customWidth="1"/>
  </cols>
  <sheetData>
    <row r="1" spans="1:7" s="233" customFormat="1" ht="12.75" customHeight="1">
      <c r="A1" s="231" t="s">
        <v>106</v>
      </c>
      <c r="B1" s="232"/>
      <c r="C1" s="232"/>
      <c r="D1" s="232"/>
      <c r="E1" s="232"/>
      <c r="F1" s="232"/>
      <c r="G1" s="232"/>
    </row>
    <row r="2" spans="1:7" ht="18" customHeight="1">
      <c r="A2" s="234" t="s">
        <v>113</v>
      </c>
      <c r="B2" s="235"/>
      <c r="C2" s="235"/>
      <c r="D2" s="235"/>
      <c r="E2" s="235"/>
      <c r="F2" s="235"/>
      <c r="G2" s="235"/>
    </row>
    <row r="3" spans="1:8" ht="9.75" customHeight="1">
      <c r="A3" s="237"/>
      <c r="B3" s="237"/>
      <c r="C3" s="237"/>
      <c r="D3" s="237"/>
      <c r="E3" s="237"/>
      <c r="F3" s="237"/>
      <c r="G3" s="237"/>
      <c r="H3" s="238"/>
    </row>
    <row r="4" spans="1:8" s="240" customFormat="1" ht="13.5" customHeight="1">
      <c r="A4" s="409" t="s">
        <v>158</v>
      </c>
      <c r="B4" s="411" t="s">
        <v>111</v>
      </c>
      <c r="C4" s="412"/>
      <c r="D4" s="413"/>
      <c r="E4" s="411" t="s">
        <v>112</v>
      </c>
      <c r="F4" s="412"/>
      <c r="G4" s="412"/>
      <c r="H4" s="239"/>
    </row>
    <row r="5" spans="1:8" s="240" customFormat="1" ht="13.5" customHeight="1">
      <c r="A5" s="410"/>
      <c r="B5" s="241" t="s">
        <v>157</v>
      </c>
      <c r="C5" s="241" t="s">
        <v>0</v>
      </c>
      <c r="D5" s="241" t="s">
        <v>1</v>
      </c>
      <c r="E5" s="242" t="s">
        <v>157</v>
      </c>
      <c r="F5" s="241" t="s">
        <v>0</v>
      </c>
      <c r="G5" s="243" t="s">
        <v>1</v>
      </c>
      <c r="H5" s="239"/>
    </row>
    <row r="6" spans="1:8" s="240" customFormat="1" ht="5.25" customHeight="1">
      <c r="A6" s="244"/>
      <c r="B6" s="245"/>
      <c r="C6" s="244"/>
      <c r="D6" s="244"/>
      <c r="E6" s="246"/>
      <c r="F6" s="246"/>
      <c r="G6" s="246"/>
      <c r="H6" s="239"/>
    </row>
    <row r="7" spans="1:8" s="248" customFormat="1" ht="15.75" customHeight="1">
      <c r="A7" s="97" t="s">
        <v>47</v>
      </c>
      <c r="B7" s="375">
        <f aca="true" t="shared" si="0" ref="B7:B15">SUM(C7:D7)</f>
        <v>139438</v>
      </c>
      <c r="C7" s="77">
        <v>69644</v>
      </c>
      <c r="D7" s="77">
        <v>69794</v>
      </c>
      <c r="E7" s="77">
        <f aca="true" t="shared" si="1" ref="E7:E15">SUM(F7:G7)</f>
        <v>829</v>
      </c>
      <c r="F7" s="307">
        <v>336</v>
      </c>
      <c r="G7" s="307">
        <v>493</v>
      </c>
      <c r="H7" s="247"/>
    </row>
    <row r="8" spans="1:8" s="248" customFormat="1" ht="15.75" customHeight="1">
      <c r="A8" s="97" t="s">
        <v>48</v>
      </c>
      <c r="B8" s="375">
        <f t="shared" si="0"/>
        <v>141156</v>
      </c>
      <c r="C8" s="77">
        <v>70563</v>
      </c>
      <c r="D8" s="77">
        <v>70593</v>
      </c>
      <c r="E8" s="77">
        <f t="shared" si="1"/>
        <v>1718</v>
      </c>
      <c r="F8" s="307">
        <v>919</v>
      </c>
      <c r="G8" s="307">
        <v>799</v>
      </c>
      <c r="H8" s="247"/>
    </row>
    <row r="9" spans="1:8" s="248" customFormat="1" ht="15.75" customHeight="1">
      <c r="A9" s="97" t="s">
        <v>61</v>
      </c>
      <c r="B9" s="375">
        <f t="shared" si="0"/>
        <v>142079</v>
      </c>
      <c r="C9" s="77">
        <v>70961</v>
      </c>
      <c r="D9" s="77">
        <v>71118</v>
      </c>
      <c r="E9" s="77">
        <f t="shared" si="1"/>
        <v>923</v>
      </c>
      <c r="F9" s="307">
        <v>398</v>
      </c>
      <c r="G9" s="307">
        <v>525</v>
      </c>
      <c r="H9" s="247"/>
    </row>
    <row r="10" spans="1:8" s="248" customFormat="1" ht="15.75" customHeight="1">
      <c r="A10" s="97" t="s">
        <v>62</v>
      </c>
      <c r="B10" s="375">
        <f t="shared" si="0"/>
        <v>143343</v>
      </c>
      <c r="C10" s="77">
        <v>71591</v>
      </c>
      <c r="D10" s="77">
        <v>71752</v>
      </c>
      <c r="E10" s="77">
        <f t="shared" si="1"/>
        <v>1264</v>
      </c>
      <c r="F10" s="307">
        <v>630</v>
      </c>
      <c r="G10" s="307">
        <v>634</v>
      </c>
      <c r="H10" s="247"/>
    </row>
    <row r="11" spans="1:8" s="248" customFormat="1" ht="15.75" customHeight="1">
      <c r="A11" s="97" t="s">
        <v>63</v>
      </c>
      <c r="B11" s="375">
        <f t="shared" si="0"/>
        <v>144431</v>
      </c>
      <c r="C11" s="77">
        <v>72247</v>
      </c>
      <c r="D11" s="77">
        <v>72184</v>
      </c>
      <c r="E11" s="77">
        <f t="shared" si="1"/>
        <v>1088</v>
      </c>
      <c r="F11" s="307">
        <v>656</v>
      </c>
      <c r="G11" s="307">
        <v>432</v>
      </c>
      <c r="H11" s="247"/>
    </row>
    <row r="12" spans="1:8" s="250" customFormat="1" ht="15.75" customHeight="1">
      <c r="A12" s="97" t="s">
        <v>99</v>
      </c>
      <c r="B12" s="375">
        <f t="shared" si="0"/>
        <v>144766</v>
      </c>
      <c r="C12" s="77">
        <v>72273</v>
      </c>
      <c r="D12" s="77">
        <v>72493</v>
      </c>
      <c r="E12" s="77">
        <f t="shared" si="1"/>
        <v>335</v>
      </c>
      <c r="F12" s="77">
        <v>26</v>
      </c>
      <c r="G12" s="77">
        <v>309</v>
      </c>
      <c r="H12" s="249"/>
    </row>
    <row r="13" spans="1:8" s="252" customFormat="1" ht="15.75" customHeight="1">
      <c r="A13" s="97" t="s">
        <v>98</v>
      </c>
      <c r="B13" s="375">
        <f t="shared" si="0"/>
        <v>145401</v>
      </c>
      <c r="C13" s="77">
        <v>72498</v>
      </c>
      <c r="D13" s="77">
        <v>72903</v>
      </c>
      <c r="E13" s="77">
        <f t="shared" si="1"/>
        <v>635</v>
      </c>
      <c r="F13" s="77">
        <v>225</v>
      </c>
      <c r="G13" s="77">
        <v>410</v>
      </c>
      <c r="H13" s="251"/>
    </row>
    <row r="14" spans="1:8" s="250" customFormat="1" ht="15.75" customHeight="1">
      <c r="A14" s="97" t="s">
        <v>104</v>
      </c>
      <c r="B14" s="375">
        <f t="shared" si="0"/>
        <v>145309</v>
      </c>
      <c r="C14" s="77">
        <v>72428</v>
      </c>
      <c r="D14" s="77">
        <v>72881</v>
      </c>
      <c r="E14" s="77">
        <f t="shared" si="1"/>
        <v>-92</v>
      </c>
      <c r="F14" s="77">
        <v>-70</v>
      </c>
      <c r="G14" s="77">
        <v>-22</v>
      </c>
      <c r="H14" s="249"/>
    </row>
    <row r="15" spans="1:8" s="250" customFormat="1" ht="15.75" customHeight="1">
      <c r="A15" s="97" t="s">
        <v>144</v>
      </c>
      <c r="B15" s="375">
        <f t="shared" si="0"/>
        <v>145344</v>
      </c>
      <c r="C15" s="77">
        <v>72430</v>
      </c>
      <c r="D15" s="77">
        <v>72914</v>
      </c>
      <c r="E15" s="77">
        <f t="shared" si="1"/>
        <v>35</v>
      </c>
      <c r="F15" s="77">
        <v>2</v>
      </c>
      <c r="G15" s="77">
        <v>33</v>
      </c>
      <c r="H15" s="249"/>
    </row>
    <row r="16" spans="1:8" s="250" customFormat="1" ht="15.75" customHeight="1">
      <c r="A16" s="97" t="s">
        <v>156</v>
      </c>
      <c r="B16" s="375">
        <f>SUM(C16:D16)</f>
        <v>145761</v>
      </c>
      <c r="C16" s="77">
        <v>72530</v>
      </c>
      <c r="D16" s="77">
        <v>73231</v>
      </c>
      <c r="E16" s="77">
        <f>SUM(F16:G16)</f>
        <v>417</v>
      </c>
      <c r="F16" s="77">
        <v>100</v>
      </c>
      <c r="G16" s="77">
        <v>317</v>
      </c>
      <c r="H16" s="249"/>
    </row>
    <row r="17" spans="1:8" s="240" customFormat="1" ht="5.25" customHeight="1">
      <c r="A17" s="253"/>
      <c r="B17" s="254"/>
      <c r="C17" s="253"/>
      <c r="D17" s="253"/>
      <c r="E17" s="255"/>
      <c r="F17" s="255"/>
      <c r="G17" s="255"/>
      <c r="H17" s="239"/>
    </row>
    <row r="18" spans="1:8" ht="13.5" customHeight="1">
      <c r="A18" s="256" t="s">
        <v>57</v>
      </c>
      <c r="B18" s="19"/>
      <c r="C18" s="19"/>
      <c r="D18" s="19"/>
      <c r="E18" s="19"/>
      <c r="F18" s="19"/>
      <c r="G18" s="19"/>
      <c r="H18" s="238"/>
    </row>
    <row r="19" ht="13.5">
      <c r="H19" s="238"/>
    </row>
    <row r="23" ht="13.5" customHeight="1"/>
  </sheetData>
  <sheetProtection/>
  <mergeCells count="3">
    <mergeCell ref="A4:A5"/>
    <mergeCell ref="B4:D4"/>
    <mergeCell ref="E4:G4"/>
  </mergeCells>
  <printOptions/>
  <pageMargins left="0.72" right="0.5905511811023623" top="0.984251968503937" bottom="0.62992125984251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selection activeCell="N31" sqref="N31"/>
    </sheetView>
  </sheetViews>
  <sheetFormatPr defaultColWidth="9.00390625" defaultRowHeight="13.5"/>
  <cols>
    <col min="1" max="1" width="6.625" style="109" customWidth="1"/>
    <col min="2" max="2" width="5.75390625" style="129" customWidth="1"/>
    <col min="3" max="3" width="2.375" style="109" customWidth="1"/>
    <col min="4" max="4" width="5.625" style="179" customWidth="1"/>
    <col min="5" max="5" width="5.75390625" style="129" customWidth="1"/>
    <col min="6" max="6" width="2.375" style="109" customWidth="1"/>
    <col min="7" max="7" width="5.625" style="179" customWidth="1"/>
    <col min="8" max="8" width="5.75390625" style="129" customWidth="1"/>
    <col min="9" max="9" width="2.375" style="109" customWidth="1"/>
    <col min="10" max="10" width="5.625" style="179" customWidth="1"/>
    <col min="11" max="11" width="5.75390625" style="129" customWidth="1"/>
    <col min="12" max="12" width="2.375" style="109" customWidth="1"/>
    <col min="13" max="13" width="5.625" style="179" customWidth="1"/>
    <col min="14" max="14" width="4.75390625" style="129" customWidth="1"/>
    <col min="15" max="15" width="2.375" style="109" customWidth="1"/>
    <col min="16" max="16" width="4.75390625" style="179" customWidth="1"/>
    <col min="17" max="17" width="4.75390625" style="129" customWidth="1"/>
    <col min="18" max="18" width="2.375" style="109" customWidth="1"/>
    <col min="19" max="19" width="4.75390625" style="179" customWidth="1"/>
    <col min="20" max="20" width="7.75390625" style="109" customWidth="1"/>
    <col min="21" max="16384" width="9.00390625" style="109" customWidth="1"/>
  </cols>
  <sheetData>
    <row r="1" spans="1:20" ht="12.75" customHeight="1">
      <c r="A1" s="9" t="s">
        <v>106</v>
      </c>
      <c r="B1" s="125"/>
      <c r="C1" s="107"/>
      <c r="D1" s="172"/>
      <c r="E1" s="125"/>
      <c r="F1" s="107"/>
      <c r="G1" s="172"/>
      <c r="H1" s="125"/>
      <c r="I1" s="107"/>
      <c r="J1" s="172"/>
      <c r="K1" s="125"/>
      <c r="L1" s="107"/>
      <c r="M1" s="172"/>
      <c r="N1" s="125"/>
      <c r="O1" s="107"/>
      <c r="P1" s="172"/>
      <c r="Q1" s="125"/>
      <c r="R1" s="107"/>
      <c r="S1" s="172"/>
      <c r="T1" s="108"/>
    </row>
    <row r="2" spans="1:20" ht="18" customHeight="1">
      <c r="A2" s="70" t="s">
        <v>137</v>
      </c>
      <c r="B2" s="126"/>
      <c r="C2" s="14"/>
      <c r="D2" s="173"/>
      <c r="E2" s="126"/>
      <c r="F2" s="14"/>
      <c r="G2" s="173"/>
      <c r="H2" s="126"/>
      <c r="I2" s="14"/>
      <c r="J2" s="173"/>
      <c r="K2" s="126"/>
      <c r="L2" s="14"/>
      <c r="M2" s="173"/>
      <c r="N2" s="126"/>
      <c r="O2" s="14"/>
      <c r="P2" s="173"/>
      <c r="Q2" s="126"/>
      <c r="R2" s="14"/>
      <c r="S2" s="173"/>
      <c r="T2" s="2"/>
    </row>
    <row r="3" spans="1:19" ht="12.75" customHeight="1">
      <c r="A3" s="71" t="s">
        <v>55</v>
      </c>
      <c r="B3" s="127"/>
      <c r="C3" s="8"/>
      <c r="D3" s="174"/>
      <c r="E3" s="127"/>
      <c r="F3" s="8"/>
      <c r="G3" s="174"/>
      <c r="H3" s="127"/>
      <c r="I3" s="8"/>
      <c r="J3" s="174"/>
      <c r="K3" s="127"/>
      <c r="L3" s="8"/>
      <c r="M3" s="174"/>
      <c r="N3" s="127"/>
      <c r="O3" s="8"/>
      <c r="P3" s="174"/>
      <c r="Q3" s="127"/>
      <c r="R3" s="8"/>
      <c r="S3" s="174"/>
    </row>
    <row r="4" spans="1:19" ht="15.75" customHeight="1">
      <c r="A4" s="40" t="s">
        <v>19</v>
      </c>
      <c r="B4" s="425" t="s">
        <v>5</v>
      </c>
      <c r="C4" s="440"/>
      <c r="D4" s="426"/>
      <c r="E4" s="425" t="s">
        <v>6</v>
      </c>
      <c r="F4" s="440"/>
      <c r="G4" s="426"/>
      <c r="H4" s="425" t="s">
        <v>9</v>
      </c>
      <c r="I4" s="440"/>
      <c r="J4" s="426"/>
      <c r="K4" s="425" t="s">
        <v>10</v>
      </c>
      <c r="L4" s="440"/>
      <c r="M4" s="426"/>
      <c r="N4" s="425" t="s">
        <v>11</v>
      </c>
      <c r="O4" s="440"/>
      <c r="P4" s="426"/>
      <c r="Q4" s="425" t="s">
        <v>21</v>
      </c>
      <c r="R4" s="440"/>
      <c r="S4" s="440"/>
    </row>
    <row r="5" spans="1:19" ht="15.75" customHeight="1">
      <c r="A5" s="37" t="s">
        <v>20</v>
      </c>
      <c r="B5" s="435" t="s">
        <v>138</v>
      </c>
      <c r="C5" s="432"/>
      <c r="D5" s="175" t="s">
        <v>4</v>
      </c>
      <c r="E5" s="435" t="s">
        <v>138</v>
      </c>
      <c r="F5" s="432"/>
      <c r="G5" s="175" t="s">
        <v>4</v>
      </c>
      <c r="H5" s="435" t="s">
        <v>138</v>
      </c>
      <c r="I5" s="432"/>
      <c r="J5" s="175" t="s">
        <v>4</v>
      </c>
      <c r="K5" s="435" t="s">
        <v>138</v>
      </c>
      <c r="L5" s="432"/>
      <c r="M5" s="175" t="s">
        <v>4</v>
      </c>
      <c r="N5" s="436" t="s">
        <v>138</v>
      </c>
      <c r="O5" s="437"/>
      <c r="P5" s="229" t="s">
        <v>4</v>
      </c>
      <c r="Q5" s="436" t="s">
        <v>138</v>
      </c>
      <c r="R5" s="437"/>
      <c r="S5" s="230" t="s">
        <v>4</v>
      </c>
    </row>
    <row r="6" spans="1:19" ht="4.5" customHeight="1">
      <c r="A6" s="16"/>
      <c r="B6" s="131"/>
      <c r="C6" s="24"/>
      <c r="D6" s="176"/>
      <c r="E6" s="131"/>
      <c r="F6" s="24"/>
      <c r="G6" s="176"/>
      <c r="H6" s="131"/>
      <c r="I6" s="24"/>
      <c r="J6" s="176"/>
      <c r="K6" s="131"/>
      <c r="L6" s="24"/>
      <c r="M6" s="176"/>
      <c r="N6" s="131"/>
      <c r="O6" s="24"/>
      <c r="P6" s="176"/>
      <c r="Q6" s="131"/>
      <c r="R6" s="24"/>
      <c r="S6" s="176"/>
    </row>
    <row r="7" spans="1:20" ht="15.75" customHeight="1">
      <c r="A7" s="23" t="s">
        <v>130</v>
      </c>
      <c r="B7" s="120">
        <v>62755</v>
      </c>
      <c r="C7" s="45"/>
      <c r="D7" s="177">
        <v>100</v>
      </c>
      <c r="E7" s="120">
        <v>28780</v>
      </c>
      <c r="F7" s="45"/>
      <c r="G7" s="177">
        <v>45.86</v>
      </c>
      <c r="H7" s="120">
        <v>13349</v>
      </c>
      <c r="I7" s="45"/>
      <c r="J7" s="177">
        <v>21.27</v>
      </c>
      <c r="K7" s="120">
        <v>16234</v>
      </c>
      <c r="L7" s="45"/>
      <c r="M7" s="177">
        <v>25.87</v>
      </c>
      <c r="N7" s="359">
        <v>0</v>
      </c>
      <c r="O7" s="288"/>
      <c r="P7" s="360">
        <v>0</v>
      </c>
      <c r="Q7" s="359">
        <v>0</v>
      </c>
      <c r="R7" s="288"/>
      <c r="S7" s="360">
        <v>0</v>
      </c>
      <c r="T7" s="341"/>
    </row>
    <row r="8" spans="1:20" ht="15.75" customHeight="1">
      <c r="A8" s="23" t="s">
        <v>131</v>
      </c>
      <c r="B8" s="120">
        <v>55625</v>
      </c>
      <c r="C8" s="45"/>
      <c r="D8" s="177">
        <v>100</v>
      </c>
      <c r="E8" s="120">
        <v>24835</v>
      </c>
      <c r="F8" s="45"/>
      <c r="G8" s="177">
        <v>44.65</v>
      </c>
      <c r="H8" s="120">
        <v>13548</v>
      </c>
      <c r="I8" s="45"/>
      <c r="J8" s="177">
        <v>24.36</v>
      </c>
      <c r="K8" s="120">
        <v>17242</v>
      </c>
      <c r="L8" s="45"/>
      <c r="M8" s="177">
        <v>31</v>
      </c>
      <c r="N8" s="359">
        <v>0</v>
      </c>
      <c r="O8" s="288"/>
      <c r="P8" s="360">
        <v>0</v>
      </c>
      <c r="Q8" s="359">
        <v>0</v>
      </c>
      <c r="R8" s="288"/>
      <c r="S8" s="360">
        <v>0</v>
      </c>
      <c r="T8" s="341"/>
    </row>
    <row r="9" spans="1:20" ht="15.75" customHeight="1">
      <c r="A9" s="23" t="s">
        <v>132</v>
      </c>
      <c r="B9" s="120">
        <v>71275</v>
      </c>
      <c r="C9" s="45"/>
      <c r="D9" s="177">
        <v>100</v>
      </c>
      <c r="E9" s="120">
        <v>27663</v>
      </c>
      <c r="F9" s="45"/>
      <c r="G9" s="177">
        <v>38.81</v>
      </c>
      <c r="H9" s="120">
        <v>11442</v>
      </c>
      <c r="I9" s="45"/>
      <c r="J9" s="177">
        <v>16.05</v>
      </c>
      <c r="K9" s="120">
        <v>32170</v>
      </c>
      <c r="L9" s="45"/>
      <c r="M9" s="177">
        <v>45.14</v>
      </c>
      <c r="N9" s="123">
        <v>0</v>
      </c>
      <c r="O9" s="288"/>
      <c r="P9" s="360">
        <v>0</v>
      </c>
      <c r="Q9" s="359">
        <v>0</v>
      </c>
      <c r="R9" s="288"/>
      <c r="S9" s="360">
        <v>0</v>
      </c>
      <c r="T9" s="341"/>
    </row>
    <row r="10" spans="1:20" ht="15.75" customHeight="1">
      <c r="A10" s="23" t="s">
        <v>147</v>
      </c>
      <c r="B10" s="120">
        <f>SUM(E10:F10,H10:I10,K10:L10,N10:O10,Q10:R10,B18:C18)</f>
        <v>52606</v>
      </c>
      <c r="C10" s="45"/>
      <c r="D10" s="177">
        <f>(B10+C10)/B10*100</f>
        <v>100</v>
      </c>
      <c r="E10" s="120">
        <v>27802</v>
      </c>
      <c r="F10" s="45"/>
      <c r="G10" s="177">
        <f>(E10+F10)/B10*100</f>
        <v>52.849484849636916</v>
      </c>
      <c r="H10" s="120">
        <v>8792</v>
      </c>
      <c r="I10" s="45"/>
      <c r="J10" s="177">
        <f>(H10+I10)/B10*100</f>
        <v>16.71292248032544</v>
      </c>
      <c r="K10" s="120">
        <v>16012</v>
      </c>
      <c r="L10" s="45"/>
      <c r="M10" s="177">
        <f>(K10+L10)/B10*100</f>
        <v>30.43759267003764</v>
      </c>
      <c r="N10" s="120">
        <v>0</v>
      </c>
      <c r="O10" s="288"/>
      <c r="P10" s="177">
        <f>(N10+O10)/B10*100</f>
        <v>0</v>
      </c>
      <c r="Q10" s="327">
        <v>0</v>
      </c>
      <c r="R10" s="288"/>
      <c r="S10" s="177">
        <f>(Q10+R10)/B10*100</f>
        <v>0</v>
      </c>
      <c r="T10" s="341"/>
    </row>
    <row r="11" spans="1:20" ht="4.5" customHeight="1">
      <c r="A11" s="16"/>
      <c r="B11" s="353"/>
      <c r="C11" s="272"/>
      <c r="D11" s="354"/>
      <c r="E11" s="353"/>
      <c r="F11" s="272"/>
      <c r="G11" s="354"/>
      <c r="H11" s="353"/>
      <c r="I11" s="272"/>
      <c r="J11" s="354"/>
      <c r="K11" s="353"/>
      <c r="L11" s="272"/>
      <c r="M11" s="354"/>
      <c r="N11" s="353"/>
      <c r="O11" s="272"/>
      <c r="P11" s="354"/>
      <c r="Q11" s="353"/>
      <c r="R11" s="272"/>
      <c r="S11" s="354"/>
      <c r="T11" s="341"/>
    </row>
    <row r="12" spans="1:20" ht="15.75" customHeight="1">
      <c r="A12" s="40" t="s">
        <v>19</v>
      </c>
      <c r="B12" s="422" t="s">
        <v>13</v>
      </c>
      <c r="C12" s="438"/>
      <c r="D12" s="438"/>
      <c r="E12" s="355"/>
      <c r="F12" s="298"/>
      <c r="G12" s="356"/>
      <c r="H12" s="355"/>
      <c r="I12" s="298"/>
      <c r="J12" s="356"/>
      <c r="K12" s="355"/>
      <c r="L12" s="298"/>
      <c r="M12" s="356"/>
      <c r="N12" s="355"/>
      <c r="O12" s="298"/>
      <c r="P12" s="356"/>
      <c r="Q12" s="355"/>
      <c r="R12" s="298"/>
      <c r="S12" s="356"/>
      <c r="T12" s="341"/>
    </row>
    <row r="13" spans="1:20" ht="15.75" customHeight="1">
      <c r="A13" s="37" t="s">
        <v>20</v>
      </c>
      <c r="B13" s="439" t="s">
        <v>138</v>
      </c>
      <c r="C13" s="428"/>
      <c r="D13" s="357" t="s">
        <v>4</v>
      </c>
      <c r="E13" s="352"/>
      <c r="F13" s="300"/>
      <c r="G13" s="358"/>
      <c r="H13" s="352"/>
      <c r="I13" s="300"/>
      <c r="J13" s="358"/>
      <c r="K13" s="352"/>
      <c r="L13" s="300"/>
      <c r="M13" s="358"/>
      <c r="N13" s="352"/>
      <c r="O13" s="300"/>
      <c r="P13" s="358"/>
      <c r="Q13" s="352"/>
      <c r="R13" s="300"/>
      <c r="S13" s="358"/>
      <c r="T13" s="341"/>
    </row>
    <row r="14" spans="1:20" ht="4.5" customHeight="1">
      <c r="A14" s="35"/>
      <c r="B14" s="335"/>
      <c r="C14" s="49"/>
      <c r="D14" s="358"/>
      <c r="E14" s="335"/>
      <c r="F14" s="49"/>
      <c r="G14" s="358"/>
      <c r="H14" s="335"/>
      <c r="I14" s="49"/>
      <c r="J14" s="358"/>
      <c r="K14" s="335"/>
      <c r="L14" s="49"/>
      <c r="M14" s="358"/>
      <c r="N14" s="335"/>
      <c r="O14" s="49"/>
      <c r="P14" s="358"/>
      <c r="Q14" s="335"/>
      <c r="R14" s="49"/>
      <c r="S14" s="358"/>
      <c r="T14" s="341"/>
    </row>
    <row r="15" spans="1:20" ht="15.75" customHeight="1">
      <c r="A15" s="23" t="s">
        <v>130</v>
      </c>
      <c r="B15" s="120">
        <v>4392</v>
      </c>
      <c r="C15" s="45"/>
      <c r="D15" s="177">
        <v>7</v>
      </c>
      <c r="E15" s="353"/>
      <c r="F15" s="272"/>
      <c r="G15" s="354"/>
      <c r="H15" s="353"/>
      <c r="I15" s="272"/>
      <c r="J15" s="354"/>
      <c r="K15" s="353"/>
      <c r="L15" s="272"/>
      <c r="M15" s="354"/>
      <c r="N15" s="353"/>
      <c r="O15" s="272"/>
      <c r="P15" s="354"/>
      <c r="Q15" s="353"/>
      <c r="R15" s="272"/>
      <c r="S15" s="354"/>
      <c r="T15" s="341"/>
    </row>
    <row r="16" spans="1:20" ht="15.75" customHeight="1">
      <c r="A16" s="23" t="s">
        <v>131</v>
      </c>
      <c r="B16" s="359">
        <v>0</v>
      </c>
      <c r="C16" s="288"/>
      <c r="D16" s="360">
        <v>0</v>
      </c>
      <c r="E16" s="353"/>
      <c r="F16" s="272"/>
      <c r="G16" s="354"/>
      <c r="H16" s="353"/>
      <c r="I16" s="272"/>
      <c r="J16" s="354"/>
      <c r="K16" s="353"/>
      <c r="L16" s="272"/>
      <c r="M16" s="354"/>
      <c r="N16" s="353"/>
      <c r="O16" s="272"/>
      <c r="P16" s="354"/>
      <c r="Q16" s="353"/>
      <c r="R16" s="272"/>
      <c r="S16" s="354"/>
      <c r="T16" s="341"/>
    </row>
    <row r="17" spans="1:20" ht="15.75" customHeight="1">
      <c r="A17" s="23" t="s">
        <v>132</v>
      </c>
      <c r="B17" s="123">
        <v>0</v>
      </c>
      <c r="C17" s="30"/>
      <c r="D17" s="361">
        <v>0</v>
      </c>
      <c r="E17" s="353"/>
      <c r="F17" s="272"/>
      <c r="G17" s="354"/>
      <c r="H17" s="353"/>
      <c r="I17" s="272"/>
      <c r="J17" s="354"/>
      <c r="K17" s="353"/>
      <c r="L17" s="272"/>
      <c r="M17" s="354"/>
      <c r="N17" s="353"/>
      <c r="O17" s="272"/>
      <c r="P17" s="354"/>
      <c r="Q17" s="353"/>
      <c r="R17" s="272"/>
      <c r="S17" s="354"/>
      <c r="T17" s="341"/>
    </row>
    <row r="18" spans="1:20" ht="15.75" customHeight="1">
      <c r="A18" s="23" t="s">
        <v>147</v>
      </c>
      <c r="B18" s="120">
        <v>0</v>
      </c>
      <c r="C18" s="30"/>
      <c r="D18" s="177">
        <f>(B18+C18)/B10*100</f>
        <v>0</v>
      </c>
      <c r="E18" s="353"/>
      <c r="F18" s="272"/>
      <c r="G18" s="354"/>
      <c r="H18" s="353"/>
      <c r="I18" s="272"/>
      <c r="J18" s="354"/>
      <c r="K18" s="353"/>
      <c r="L18" s="272"/>
      <c r="M18" s="354"/>
      <c r="N18" s="353"/>
      <c r="O18" s="272"/>
      <c r="P18" s="354"/>
      <c r="Q18" s="353"/>
      <c r="R18" s="272"/>
      <c r="S18" s="354"/>
      <c r="T18" s="341"/>
    </row>
    <row r="19" spans="1:19" ht="3.75" customHeight="1">
      <c r="A19" s="17"/>
      <c r="B19" s="362"/>
      <c r="C19" s="363"/>
      <c r="D19" s="364"/>
      <c r="E19" s="365"/>
      <c r="F19" s="297"/>
      <c r="G19" s="366"/>
      <c r="H19" s="365"/>
      <c r="I19" s="297"/>
      <c r="J19" s="366"/>
      <c r="K19" s="365"/>
      <c r="L19" s="297"/>
      <c r="M19" s="366"/>
      <c r="N19" s="365"/>
      <c r="O19" s="297"/>
      <c r="P19" s="366"/>
      <c r="Q19" s="365"/>
      <c r="R19" s="297"/>
      <c r="S19" s="366"/>
    </row>
    <row r="20" spans="1:20" ht="13.5" customHeight="1">
      <c r="A20" s="91" t="s">
        <v>57</v>
      </c>
      <c r="B20" s="128"/>
      <c r="C20" s="15"/>
      <c r="D20" s="178"/>
      <c r="E20" s="127"/>
      <c r="F20" s="8"/>
      <c r="G20" s="174"/>
      <c r="H20" s="127"/>
      <c r="I20" s="8"/>
      <c r="J20" s="174"/>
      <c r="K20" s="130"/>
      <c r="L20" s="32"/>
      <c r="M20" s="180"/>
      <c r="N20" s="130"/>
      <c r="O20" s="32"/>
      <c r="P20" s="180"/>
      <c r="Q20" s="130"/>
      <c r="R20" s="32"/>
      <c r="S20" s="180"/>
      <c r="T20" s="4"/>
    </row>
  </sheetData>
  <sheetProtection/>
  <mergeCells count="14">
    <mergeCell ref="N4:P4"/>
    <mergeCell ref="Q4:S4"/>
    <mergeCell ref="B5:C5"/>
    <mergeCell ref="E5:F5"/>
    <mergeCell ref="B4:D4"/>
    <mergeCell ref="E4:G4"/>
    <mergeCell ref="H4:J4"/>
    <mergeCell ref="K4:M4"/>
    <mergeCell ref="H5:I5"/>
    <mergeCell ref="K5:L5"/>
    <mergeCell ref="N5:O5"/>
    <mergeCell ref="Q5:R5"/>
    <mergeCell ref="B12:D12"/>
    <mergeCell ref="B13:C13"/>
  </mergeCells>
  <printOptions/>
  <pageMargins left="0.5905511811023623" right="0.5905511811023623" top="0.984251968503937" bottom="0.27" header="0.5118110236220472" footer="0.39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3"/>
  <sheetViews>
    <sheetView zoomScalePageLayoutView="0" workbookViewId="0" topLeftCell="A1">
      <selection activeCell="M31" sqref="M31"/>
    </sheetView>
  </sheetViews>
  <sheetFormatPr defaultColWidth="9.00390625" defaultRowHeight="13.5"/>
  <cols>
    <col min="1" max="1" width="6.625" style="109" customWidth="1"/>
    <col min="2" max="2" width="5.875" style="109" customWidth="1"/>
    <col min="3" max="3" width="2.50390625" style="109" customWidth="1"/>
    <col min="4" max="4" width="5.625" style="109" customWidth="1"/>
    <col min="5" max="5" width="5.875" style="109" customWidth="1"/>
    <col min="6" max="6" width="2.50390625" style="109" customWidth="1"/>
    <col min="7" max="7" width="5.625" style="109" customWidth="1"/>
    <col min="8" max="8" width="5.875" style="109" customWidth="1"/>
    <col min="9" max="9" width="2.50390625" style="109" customWidth="1"/>
    <col min="10" max="10" width="5.625" style="109" customWidth="1"/>
    <col min="11" max="11" width="5.875" style="109" customWidth="1"/>
    <col min="12" max="12" width="2.50390625" style="109" customWidth="1"/>
    <col min="13" max="13" width="5.625" style="109" customWidth="1"/>
    <col min="14" max="14" width="5.875" style="109" customWidth="1"/>
    <col min="15" max="15" width="2.50390625" style="109" customWidth="1"/>
    <col min="16" max="16" width="5.625" style="109" customWidth="1"/>
    <col min="17" max="17" width="5.875" style="109" customWidth="1"/>
    <col min="18" max="18" width="2.50390625" style="109" customWidth="1"/>
    <col min="19" max="19" width="5.625" style="109" customWidth="1"/>
    <col min="20" max="20" width="7.75390625" style="109" customWidth="1"/>
    <col min="21" max="16384" width="9.00390625" style="109" customWidth="1"/>
  </cols>
  <sheetData>
    <row r="1" spans="1:20" ht="12.75" customHeight="1">
      <c r="A1" s="9" t="s">
        <v>106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8"/>
    </row>
    <row r="2" spans="1:20" ht="18" customHeight="1">
      <c r="A2" s="70" t="s">
        <v>137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2"/>
    </row>
    <row r="3" spans="1:19" ht="12.75" customHeight="1">
      <c r="A3" s="72" t="s">
        <v>155</v>
      </c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5" customHeight="1">
      <c r="A4" s="40" t="s">
        <v>19</v>
      </c>
      <c r="B4" s="441" t="s">
        <v>157</v>
      </c>
      <c r="C4" s="442"/>
      <c r="D4" s="442"/>
      <c r="E4" s="442" t="s">
        <v>172</v>
      </c>
      <c r="F4" s="442"/>
      <c r="G4" s="443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5" customHeight="1">
      <c r="A5" s="37" t="s">
        <v>20</v>
      </c>
      <c r="B5" s="432" t="s">
        <v>138</v>
      </c>
      <c r="C5" s="430"/>
      <c r="D5" s="25" t="s">
        <v>4</v>
      </c>
      <c r="E5" s="430" t="s">
        <v>138</v>
      </c>
      <c r="F5" s="430"/>
      <c r="G5" s="26" t="s">
        <v>4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3" customHeight="1">
      <c r="A6" s="16"/>
      <c r="B6" s="24"/>
      <c r="C6" s="24"/>
      <c r="D6" s="24"/>
      <c r="E6" s="24"/>
      <c r="F6" s="24"/>
      <c r="G6" s="24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4.25" customHeight="1">
      <c r="A7" s="23" t="s">
        <v>133</v>
      </c>
      <c r="B7" s="41">
        <v>50305</v>
      </c>
      <c r="C7" s="44"/>
      <c r="D7" s="43">
        <v>100</v>
      </c>
      <c r="E7" s="41">
        <v>50305</v>
      </c>
      <c r="F7" s="44"/>
      <c r="G7" s="43">
        <v>100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14.25" customHeight="1">
      <c r="A8" s="23" t="s">
        <v>134</v>
      </c>
      <c r="B8" s="41">
        <v>55187</v>
      </c>
      <c r="C8" s="44"/>
      <c r="D8" s="43">
        <v>100</v>
      </c>
      <c r="E8" s="41">
        <v>55187</v>
      </c>
      <c r="F8" s="44"/>
      <c r="G8" s="43">
        <v>100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ht="14.25" customHeight="1">
      <c r="A9" s="23" t="s">
        <v>135</v>
      </c>
      <c r="B9" s="41">
        <v>59524</v>
      </c>
      <c r="C9" s="44"/>
      <c r="D9" s="43">
        <v>100</v>
      </c>
      <c r="E9" s="41">
        <v>59524</v>
      </c>
      <c r="F9" s="44"/>
      <c r="G9" s="43">
        <v>100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ht="14.25" customHeight="1">
      <c r="A10" s="23" t="s">
        <v>136</v>
      </c>
      <c r="B10" s="41">
        <v>58898</v>
      </c>
      <c r="C10" s="44"/>
      <c r="D10" s="43">
        <v>100</v>
      </c>
      <c r="E10" s="41">
        <v>58898</v>
      </c>
      <c r="F10" s="44"/>
      <c r="G10" s="43">
        <v>100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s="24" customFormat="1" ht="14.25" customHeight="1">
      <c r="A11" s="23" t="s">
        <v>102</v>
      </c>
      <c r="B11" s="41">
        <v>48628</v>
      </c>
      <c r="C11" s="44"/>
      <c r="D11" s="43">
        <v>100</v>
      </c>
      <c r="E11" s="41">
        <v>48628</v>
      </c>
      <c r="F11" s="44"/>
      <c r="G11" s="43">
        <v>100</v>
      </c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</row>
    <row r="12" spans="1:19" ht="3" customHeight="1">
      <c r="A12" s="47"/>
      <c r="B12" s="58"/>
      <c r="C12" s="58"/>
      <c r="D12" s="58"/>
      <c r="E12" s="58"/>
      <c r="F12" s="58"/>
      <c r="G12" s="58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20" ht="13.5" customHeight="1">
      <c r="A13" s="91" t="s">
        <v>57</v>
      </c>
      <c r="B13" s="15"/>
      <c r="C13" s="15"/>
      <c r="D13" s="15"/>
      <c r="E13" s="15"/>
      <c r="F13" s="15"/>
      <c r="G13" s="15"/>
      <c r="H13" s="8"/>
      <c r="I13" s="8"/>
      <c r="J13" s="8"/>
      <c r="K13" s="32"/>
      <c r="L13" s="32"/>
      <c r="M13" s="32"/>
      <c r="N13" s="32"/>
      <c r="O13" s="32"/>
      <c r="P13" s="32"/>
      <c r="Q13" s="32"/>
      <c r="R13" s="32"/>
      <c r="S13" s="32"/>
      <c r="T13" s="4"/>
    </row>
  </sheetData>
  <sheetProtection/>
  <mergeCells count="4">
    <mergeCell ref="B4:D4"/>
    <mergeCell ref="E4:G4"/>
    <mergeCell ref="B5:C5"/>
    <mergeCell ref="E5:F5"/>
  </mergeCells>
  <printOptions/>
  <pageMargins left="0.5905511811023623" right="0.5905511811023623" top="0.984251968503937" bottom="0.27" header="0.5118110236220472" footer="0.39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PageLayoutView="0" workbookViewId="0" topLeftCell="A1">
      <selection activeCell="L27" sqref="L27"/>
    </sheetView>
  </sheetViews>
  <sheetFormatPr defaultColWidth="9.00390625" defaultRowHeight="13.5"/>
  <cols>
    <col min="1" max="1" width="6.625" style="109" customWidth="1"/>
    <col min="2" max="2" width="5.625" style="166" customWidth="1"/>
    <col min="3" max="3" width="5.625" style="154" customWidth="1"/>
    <col min="4" max="4" width="5.625" style="166" customWidth="1"/>
    <col min="5" max="5" width="3.375" style="138" customWidth="1"/>
    <col min="6" max="6" width="5.625" style="154" customWidth="1"/>
    <col min="7" max="7" width="5.625" style="166" customWidth="1"/>
    <col min="8" max="8" width="3.375" style="138" customWidth="1"/>
    <col min="9" max="9" width="5.625" style="154" customWidth="1"/>
    <col min="10" max="10" width="4.75390625" style="166" customWidth="1"/>
    <col min="11" max="11" width="4.75390625" style="154" customWidth="1"/>
    <col min="12" max="12" width="5.625" style="166" customWidth="1"/>
    <col min="13" max="13" width="3.375" style="138" customWidth="1"/>
    <col min="14" max="14" width="5.625" style="154" customWidth="1"/>
    <col min="15" max="15" width="5.625" style="166" customWidth="1"/>
    <col min="16" max="16" width="3.375" style="138" customWidth="1"/>
    <col min="17" max="17" width="5.625" style="154" customWidth="1"/>
    <col min="18" max="18" width="7.75390625" style="109" customWidth="1"/>
    <col min="19" max="16384" width="9.00390625" style="109" customWidth="1"/>
  </cols>
  <sheetData>
    <row r="1" spans="1:18" ht="12.75" customHeight="1">
      <c r="A1" s="9" t="s">
        <v>106</v>
      </c>
      <c r="B1" s="159"/>
      <c r="C1" s="146"/>
      <c r="D1" s="159"/>
      <c r="E1" s="133"/>
      <c r="F1" s="146"/>
      <c r="G1" s="159"/>
      <c r="H1" s="133"/>
      <c r="I1" s="146"/>
      <c r="J1" s="159"/>
      <c r="K1" s="146"/>
      <c r="L1" s="159"/>
      <c r="M1" s="133"/>
      <c r="N1" s="146"/>
      <c r="O1" s="159"/>
      <c r="P1" s="133"/>
      <c r="Q1" s="146"/>
      <c r="R1" s="108"/>
    </row>
    <row r="2" spans="1:18" ht="18" customHeight="1">
      <c r="A2" s="70" t="s">
        <v>137</v>
      </c>
      <c r="B2" s="160"/>
      <c r="C2" s="147"/>
      <c r="D2" s="160"/>
      <c r="E2" s="134"/>
      <c r="F2" s="147"/>
      <c r="G2" s="160"/>
      <c r="H2" s="134"/>
      <c r="I2" s="147"/>
      <c r="J2" s="160"/>
      <c r="K2" s="147"/>
      <c r="L2" s="160"/>
      <c r="M2" s="134"/>
      <c r="N2" s="147"/>
      <c r="O2" s="160"/>
      <c r="P2" s="134"/>
      <c r="Q2" s="147"/>
      <c r="R2" s="2"/>
    </row>
    <row r="3" spans="1:17" ht="12.75" customHeight="1">
      <c r="A3" s="71" t="s">
        <v>56</v>
      </c>
      <c r="B3" s="161"/>
      <c r="C3" s="148"/>
      <c r="D3" s="161"/>
      <c r="E3" s="135"/>
      <c r="F3" s="148"/>
      <c r="G3" s="161"/>
      <c r="H3" s="135"/>
      <c r="I3" s="148"/>
      <c r="J3" s="161"/>
      <c r="K3" s="148"/>
      <c r="L3" s="161"/>
      <c r="M3" s="135"/>
      <c r="N3" s="148"/>
      <c r="O3" s="161"/>
      <c r="P3" s="135"/>
      <c r="Q3" s="148"/>
    </row>
    <row r="4" spans="1:17" ht="15.75" customHeight="1">
      <c r="A4" s="40" t="s">
        <v>19</v>
      </c>
      <c r="B4" s="426" t="s">
        <v>5</v>
      </c>
      <c r="C4" s="424"/>
      <c r="D4" s="424" t="s">
        <v>6</v>
      </c>
      <c r="E4" s="424"/>
      <c r="F4" s="425"/>
      <c r="G4" s="424" t="s">
        <v>7</v>
      </c>
      <c r="H4" s="424"/>
      <c r="I4" s="424"/>
      <c r="J4" s="424" t="s">
        <v>16</v>
      </c>
      <c r="K4" s="424"/>
      <c r="L4" s="426" t="s">
        <v>9</v>
      </c>
      <c r="M4" s="424"/>
      <c r="N4" s="424"/>
      <c r="O4" s="424" t="s">
        <v>17</v>
      </c>
      <c r="P4" s="424"/>
      <c r="Q4" s="425"/>
    </row>
    <row r="5" spans="1:17" ht="15.75" customHeight="1">
      <c r="A5" s="37" t="s">
        <v>20</v>
      </c>
      <c r="B5" s="181" t="s">
        <v>138</v>
      </c>
      <c r="C5" s="149" t="s">
        <v>4</v>
      </c>
      <c r="D5" s="430" t="s">
        <v>138</v>
      </c>
      <c r="E5" s="430"/>
      <c r="F5" s="158" t="s">
        <v>4</v>
      </c>
      <c r="G5" s="430" t="s">
        <v>138</v>
      </c>
      <c r="H5" s="430"/>
      <c r="I5" s="149" t="s">
        <v>4</v>
      </c>
      <c r="J5" s="226" t="s">
        <v>138</v>
      </c>
      <c r="K5" s="227" t="s">
        <v>4</v>
      </c>
      <c r="L5" s="430" t="s">
        <v>138</v>
      </c>
      <c r="M5" s="430"/>
      <c r="N5" s="149" t="s">
        <v>4</v>
      </c>
      <c r="O5" s="430" t="s">
        <v>138</v>
      </c>
      <c r="P5" s="430"/>
      <c r="Q5" s="158" t="s">
        <v>4</v>
      </c>
    </row>
    <row r="6" spans="1:17" ht="3.75" customHeight="1">
      <c r="A6" s="27"/>
      <c r="B6" s="162"/>
      <c r="C6" s="157"/>
      <c r="D6" s="162"/>
      <c r="E6" s="144"/>
      <c r="F6" s="157"/>
      <c r="G6" s="162"/>
      <c r="H6" s="144"/>
      <c r="I6" s="157"/>
      <c r="J6" s="162"/>
      <c r="K6" s="157"/>
      <c r="L6" s="164"/>
      <c r="M6" s="136"/>
      <c r="N6" s="150"/>
      <c r="O6" s="164"/>
      <c r="P6" s="136"/>
      <c r="Q6" s="150"/>
    </row>
    <row r="7" spans="1:17" s="118" customFormat="1" ht="15.75" customHeight="1">
      <c r="A7" s="29" t="s">
        <v>76</v>
      </c>
      <c r="B7" s="117">
        <v>65893</v>
      </c>
      <c r="C7" s="116">
        <v>100</v>
      </c>
      <c r="D7" s="117">
        <v>16377</v>
      </c>
      <c r="E7" s="194"/>
      <c r="F7" s="116">
        <v>24.85</v>
      </c>
      <c r="G7" s="117">
        <v>16743</v>
      </c>
      <c r="H7" s="124">
        <v>0.936</v>
      </c>
      <c r="I7" s="116">
        <v>25.41</v>
      </c>
      <c r="J7" s="113">
        <v>0</v>
      </c>
      <c r="K7" s="110">
        <v>0</v>
      </c>
      <c r="L7" s="117">
        <v>9724</v>
      </c>
      <c r="M7" s="139"/>
      <c r="N7" s="116">
        <v>14.76</v>
      </c>
      <c r="O7" s="117">
        <v>8035</v>
      </c>
      <c r="P7" s="124">
        <v>0.063</v>
      </c>
      <c r="Q7" s="116">
        <v>12.19</v>
      </c>
    </row>
    <row r="8" spans="1:17" s="118" customFormat="1" ht="15.75" customHeight="1">
      <c r="A8" s="29" t="s">
        <v>78</v>
      </c>
      <c r="B8" s="117">
        <v>53914</v>
      </c>
      <c r="C8" s="116">
        <v>100</v>
      </c>
      <c r="D8" s="117">
        <v>0</v>
      </c>
      <c r="E8" s="194"/>
      <c r="F8" s="116">
        <v>0</v>
      </c>
      <c r="G8" s="117">
        <v>0</v>
      </c>
      <c r="H8" s="139"/>
      <c r="I8" s="116">
        <v>0</v>
      </c>
      <c r="J8" s="113">
        <v>0</v>
      </c>
      <c r="K8" s="110">
        <v>0</v>
      </c>
      <c r="L8" s="117">
        <v>0</v>
      </c>
      <c r="M8" s="139"/>
      <c r="N8" s="116">
        <v>0</v>
      </c>
      <c r="O8" s="117">
        <v>0</v>
      </c>
      <c r="P8" s="139"/>
      <c r="Q8" s="116">
        <v>0</v>
      </c>
    </row>
    <row r="9" spans="1:17" s="118" customFormat="1" ht="15.75" customHeight="1">
      <c r="A9" s="29" t="s">
        <v>95</v>
      </c>
      <c r="B9" s="117">
        <v>68440</v>
      </c>
      <c r="C9" s="116">
        <v>100</v>
      </c>
      <c r="D9" s="117">
        <v>11946</v>
      </c>
      <c r="E9" s="195"/>
      <c r="F9" s="116">
        <v>17.45</v>
      </c>
      <c r="G9" s="113">
        <v>16282</v>
      </c>
      <c r="H9" s="124">
        <v>0.636</v>
      </c>
      <c r="I9" s="110">
        <v>23.79</v>
      </c>
      <c r="J9" s="113">
        <v>0</v>
      </c>
      <c r="K9" s="110">
        <v>0</v>
      </c>
      <c r="L9" s="113">
        <v>8428</v>
      </c>
      <c r="M9" s="142"/>
      <c r="N9" s="116">
        <v>12.31</v>
      </c>
      <c r="O9" s="117">
        <v>12986</v>
      </c>
      <c r="P9" s="124">
        <v>0.363</v>
      </c>
      <c r="Q9" s="116">
        <v>18.97</v>
      </c>
    </row>
    <row r="10" spans="1:18" s="118" customFormat="1" ht="15.75" customHeight="1">
      <c r="A10" s="29" t="s">
        <v>168</v>
      </c>
      <c r="B10" s="117">
        <v>58435</v>
      </c>
      <c r="C10" s="116">
        <v>100</v>
      </c>
      <c r="D10" s="117">
        <v>15519</v>
      </c>
      <c r="E10" s="195"/>
      <c r="F10" s="116">
        <v>26.56</v>
      </c>
      <c r="G10" s="113">
        <v>14287</v>
      </c>
      <c r="H10" s="124">
        <v>0.713</v>
      </c>
      <c r="I10" s="110">
        <v>24.45</v>
      </c>
      <c r="J10" s="113">
        <v>0</v>
      </c>
      <c r="K10" s="110">
        <v>0</v>
      </c>
      <c r="L10" s="113">
        <v>9901</v>
      </c>
      <c r="M10" s="142"/>
      <c r="N10" s="116">
        <v>16.94</v>
      </c>
      <c r="O10" s="117">
        <v>6495</v>
      </c>
      <c r="P10" s="124">
        <v>0.463</v>
      </c>
      <c r="Q10" s="116">
        <v>11.12</v>
      </c>
      <c r="R10" s="119"/>
    </row>
    <row r="11" spans="1:18" ht="3.75" customHeight="1">
      <c r="A11" s="61"/>
      <c r="B11" s="165"/>
      <c r="C11" s="151"/>
      <c r="D11" s="165"/>
      <c r="E11" s="137"/>
      <c r="F11" s="151"/>
      <c r="G11" s="162"/>
      <c r="H11" s="144"/>
      <c r="I11" s="155"/>
      <c r="J11" s="168"/>
      <c r="K11" s="155"/>
      <c r="L11" s="168"/>
      <c r="M11" s="144"/>
      <c r="N11" s="198"/>
      <c r="O11" s="165"/>
      <c r="P11" s="137"/>
      <c r="Q11" s="151"/>
      <c r="R11" s="4"/>
    </row>
    <row r="12" spans="1:17" s="6" customFormat="1" ht="15.75" customHeight="1">
      <c r="A12" s="31" t="s">
        <v>19</v>
      </c>
      <c r="B12" s="444" t="s">
        <v>8</v>
      </c>
      <c r="C12" s="445"/>
      <c r="D12" s="425" t="s">
        <v>21</v>
      </c>
      <c r="E12" s="440"/>
      <c r="F12" s="426"/>
      <c r="G12" s="446" t="s">
        <v>121</v>
      </c>
      <c r="H12" s="447"/>
      <c r="I12" s="448"/>
      <c r="J12" s="425" t="s">
        <v>149</v>
      </c>
      <c r="K12" s="426"/>
      <c r="L12" s="425" t="s">
        <v>13</v>
      </c>
      <c r="M12" s="440"/>
      <c r="N12" s="440"/>
      <c r="O12" s="202"/>
      <c r="P12" s="203"/>
      <c r="Q12" s="204"/>
    </row>
    <row r="13" spans="1:17" ht="15.75" customHeight="1">
      <c r="A13" s="37" t="s">
        <v>150</v>
      </c>
      <c r="B13" s="182" t="s">
        <v>138</v>
      </c>
      <c r="C13" s="149" t="s">
        <v>4</v>
      </c>
      <c r="D13" s="430" t="s">
        <v>138</v>
      </c>
      <c r="E13" s="430"/>
      <c r="F13" s="149" t="s">
        <v>4</v>
      </c>
      <c r="G13" s="430" t="s">
        <v>138</v>
      </c>
      <c r="H13" s="430"/>
      <c r="I13" s="149" t="s">
        <v>4</v>
      </c>
      <c r="J13" s="228" t="s">
        <v>138</v>
      </c>
      <c r="K13" s="227" t="s">
        <v>4</v>
      </c>
      <c r="L13" s="430" t="s">
        <v>138</v>
      </c>
      <c r="M13" s="430"/>
      <c r="N13" s="158" t="s">
        <v>4</v>
      </c>
      <c r="O13" s="184"/>
      <c r="P13" s="190"/>
      <c r="Q13" s="197"/>
    </row>
    <row r="14" spans="1:17" ht="3.75" customHeight="1">
      <c r="A14" s="59"/>
      <c r="B14" s="183"/>
      <c r="C14" s="196"/>
      <c r="D14" s="185"/>
      <c r="E14" s="189"/>
      <c r="F14" s="196"/>
      <c r="G14" s="185"/>
      <c r="H14" s="189"/>
      <c r="I14" s="150"/>
      <c r="J14" s="164"/>
      <c r="K14" s="150"/>
      <c r="L14" s="164"/>
      <c r="M14" s="136"/>
      <c r="N14" s="150"/>
      <c r="O14" s="184"/>
      <c r="P14" s="190"/>
      <c r="Q14" s="197"/>
    </row>
    <row r="15" spans="1:17" s="118" customFormat="1" ht="15.75" customHeight="1">
      <c r="A15" s="29" t="s">
        <v>76</v>
      </c>
      <c r="B15" s="117">
        <v>1316</v>
      </c>
      <c r="C15" s="116">
        <v>2</v>
      </c>
      <c r="D15" s="117">
        <v>1756</v>
      </c>
      <c r="E15" s="139"/>
      <c r="F15" s="116">
        <v>2.66</v>
      </c>
      <c r="G15" s="117">
        <v>1891</v>
      </c>
      <c r="H15" s="139"/>
      <c r="I15" s="116">
        <v>2.87</v>
      </c>
      <c r="J15" s="113">
        <v>0</v>
      </c>
      <c r="K15" s="110">
        <v>0</v>
      </c>
      <c r="L15" s="117">
        <v>10050</v>
      </c>
      <c r="M15" s="194"/>
      <c r="N15" s="116">
        <v>15.25</v>
      </c>
      <c r="O15" s="186"/>
      <c r="P15" s="191"/>
      <c r="Q15" s="199"/>
    </row>
    <row r="16" spans="1:17" s="118" customFormat="1" ht="15.75" customHeight="1">
      <c r="A16" s="29" t="s">
        <v>78</v>
      </c>
      <c r="B16" s="117">
        <v>0</v>
      </c>
      <c r="C16" s="116">
        <v>0</v>
      </c>
      <c r="D16" s="117">
        <v>0</v>
      </c>
      <c r="E16" s="139"/>
      <c r="F16" s="116">
        <v>0</v>
      </c>
      <c r="G16" s="117">
        <v>0</v>
      </c>
      <c r="H16" s="139"/>
      <c r="I16" s="116">
        <v>0</v>
      </c>
      <c r="J16" s="113">
        <v>0</v>
      </c>
      <c r="K16" s="110">
        <v>0</v>
      </c>
      <c r="L16" s="117">
        <v>53914</v>
      </c>
      <c r="M16" s="194"/>
      <c r="N16" s="116">
        <v>100</v>
      </c>
      <c r="O16" s="186"/>
      <c r="P16" s="191"/>
      <c r="Q16" s="199"/>
    </row>
    <row r="17" spans="1:17" s="118" customFormat="1" ht="15.75" customHeight="1">
      <c r="A17" s="29" t="s">
        <v>95</v>
      </c>
      <c r="B17" s="113">
        <v>1997</v>
      </c>
      <c r="C17" s="110">
        <v>2.92</v>
      </c>
      <c r="D17" s="113">
        <v>1625</v>
      </c>
      <c r="E17" s="142"/>
      <c r="F17" s="110">
        <v>2.37</v>
      </c>
      <c r="G17" s="113">
        <v>2000</v>
      </c>
      <c r="H17" s="142"/>
      <c r="I17" s="110">
        <v>2.92</v>
      </c>
      <c r="J17" s="113">
        <v>0</v>
      </c>
      <c r="K17" s="110">
        <v>0</v>
      </c>
      <c r="L17" s="117">
        <v>13175</v>
      </c>
      <c r="M17" s="194"/>
      <c r="N17" s="116">
        <v>19.25</v>
      </c>
      <c r="O17" s="186"/>
      <c r="P17" s="191"/>
      <c r="Q17" s="199"/>
    </row>
    <row r="18" spans="1:18" s="118" customFormat="1" ht="15.75" customHeight="1">
      <c r="A18" s="29" t="s">
        <v>168</v>
      </c>
      <c r="B18" s="113">
        <v>912</v>
      </c>
      <c r="C18" s="110">
        <v>1.56</v>
      </c>
      <c r="D18" s="113">
        <v>0</v>
      </c>
      <c r="E18" s="142"/>
      <c r="F18" s="110">
        <v>0</v>
      </c>
      <c r="G18" s="113">
        <v>3162</v>
      </c>
      <c r="H18" s="142"/>
      <c r="I18" s="110">
        <v>5.41</v>
      </c>
      <c r="J18" s="113">
        <v>0</v>
      </c>
      <c r="K18" s="110">
        <v>0</v>
      </c>
      <c r="L18" s="117">
        <v>8157</v>
      </c>
      <c r="M18" s="124">
        <v>0.822</v>
      </c>
      <c r="N18" s="116">
        <v>13.96</v>
      </c>
      <c r="O18" s="187"/>
      <c r="P18" s="192"/>
      <c r="Q18" s="200"/>
      <c r="R18" s="119"/>
    </row>
    <row r="19" spans="1:18" ht="3.75" customHeight="1">
      <c r="A19" s="16"/>
      <c r="B19" s="184"/>
      <c r="C19" s="197"/>
      <c r="D19" s="184"/>
      <c r="E19" s="190"/>
      <c r="F19" s="197"/>
      <c r="G19" s="184"/>
      <c r="H19" s="190"/>
      <c r="I19" s="197"/>
      <c r="J19" s="184"/>
      <c r="K19" s="197"/>
      <c r="L19" s="184"/>
      <c r="M19" s="190"/>
      <c r="N19" s="197"/>
      <c r="O19" s="188"/>
      <c r="P19" s="193"/>
      <c r="Q19" s="201"/>
      <c r="R19" s="4"/>
    </row>
    <row r="20" spans="1:18" s="215" customFormat="1" ht="13.5" customHeight="1">
      <c r="A20" s="221" t="s">
        <v>57</v>
      </c>
      <c r="B20" s="205"/>
      <c r="C20" s="206"/>
      <c r="D20" s="205"/>
      <c r="E20" s="207"/>
      <c r="F20" s="206"/>
      <c r="G20" s="205"/>
      <c r="H20" s="207"/>
      <c r="I20" s="206"/>
      <c r="J20" s="208"/>
      <c r="K20" s="209"/>
      <c r="L20" s="208"/>
      <c r="M20" s="210"/>
      <c r="N20" s="209"/>
      <c r="O20" s="211"/>
      <c r="P20" s="212"/>
      <c r="Q20" s="213"/>
      <c r="R20" s="214"/>
    </row>
    <row r="21" spans="1:18" s="215" customFormat="1" ht="25.5" customHeight="1">
      <c r="A21" s="434" t="s">
        <v>151</v>
      </c>
      <c r="B21" s="434"/>
      <c r="C21" s="434"/>
      <c r="D21" s="434"/>
      <c r="E21" s="434"/>
      <c r="F21" s="434"/>
      <c r="G21" s="434"/>
      <c r="H21" s="434"/>
      <c r="I21" s="434"/>
      <c r="J21" s="434"/>
      <c r="K21" s="434"/>
      <c r="L21" s="434"/>
      <c r="M21" s="434"/>
      <c r="N21" s="434"/>
      <c r="O21" s="434"/>
      <c r="P21" s="434"/>
      <c r="Q21" s="434"/>
      <c r="R21" s="214"/>
    </row>
    <row r="22" spans="1:18" s="215" customFormat="1" ht="13.5" customHeight="1">
      <c r="A22" s="222" t="s">
        <v>110</v>
      </c>
      <c r="B22" s="216"/>
      <c r="C22" s="217"/>
      <c r="D22" s="216"/>
      <c r="E22" s="218"/>
      <c r="F22" s="217"/>
      <c r="G22" s="216"/>
      <c r="H22" s="218"/>
      <c r="I22" s="217"/>
      <c r="J22" s="219"/>
      <c r="K22" s="220"/>
      <c r="L22" s="211"/>
      <c r="M22" s="212"/>
      <c r="N22" s="213"/>
      <c r="O22" s="211"/>
      <c r="P22" s="212"/>
      <c r="Q22" s="213"/>
      <c r="R22" s="214"/>
    </row>
  </sheetData>
  <sheetProtection/>
  <mergeCells count="19">
    <mergeCell ref="G13:H13"/>
    <mergeCell ref="L5:M5"/>
    <mergeCell ref="L4:N4"/>
    <mergeCell ref="B12:C12"/>
    <mergeCell ref="J12:K12"/>
    <mergeCell ref="L12:N12"/>
    <mergeCell ref="G5:H5"/>
    <mergeCell ref="G12:I12"/>
    <mergeCell ref="D12:F12"/>
    <mergeCell ref="A21:Q21"/>
    <mergeCell ref="L13:M13"/>
    <mergeCell ref="O5:P5"/>
    <mergeCell ref="B4:C4"/>
    <mergeCell ref="D4:F4"/>
    <mergeCell ref="O4:Q4"/>
    <mergeCell ref="G4:I4"/>
    <mergeCell ref="J4:K4"/>
    <mergeCell ref="D13:E13"/>
    <mergeCell ref="D5:E5"/>
  </mergeCells>
  <printOptions/>
  <pageMargins left="0.5905511811023623" right="0.5905511811023623" top="0.984251968503937" bottom="0.27" header="0.5118110236220472" footer="0.3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N23" sqref="N23"/>
    </sheetView>
  </sheetViews>
  <sheetFormatPr defaultColWidth="9.00390625" defaultRowHeight="13.5"/>
  <cols>
    <col min="1" max="1" width="11.625" style="12" customWidth="1"/>
    <col min="2" max="2" width="9.125" style="12" customWidth="1"/>
    <col min="3" max="3" width="7.75390625" style="12" customWidth="1"/>
    <col min="4" max="11" width="6.625" style="12" customWidth="1"/>
    <col min="12" max="16384" width="9.00390625" style="48" customWidth="1"/>
  </cols>
  <sheetData>
    <row r="1" ht="12.75" customHeight="1">
      <c r="A1" s="9" t="s">
        <v>106</v>
      </c>
    </row>
    <row r="2" spans="1:11" ht="18" customHeight="1">
      <c r="A2" s="68" t="s">
        <v>114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s="51" customFormat="1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69" t="s">
        <v>60</v>
      </c>
    </row>
    <row r="4" spans="1:11" s="51" customFormat="1" ht="16.5" customHeight="1">
      <c r="A4" s="416" t="s">
        <v>159</v>
      </c>
      <c r="B4" s="418" t="s">
        <v>105</v>
      </c>
      <c r="C4" s="414" t="s">
        <v>3</v>
      </c>
      <c r="D4" s="415"/>
      <c r="E4" s="420"/>
      <c r="F4" s="414" t="s">
        <v>161</v>
      </c>
      <c r="G4" s="415"/>
      <c r="H4" s="420"/>
      <c r="I4" s="414" t="s">
        <v>160</v>
      </c>
      <c r="J4" s="415"/>
      <c r="K4" s="415"/>
    </row>
    <row r="5" spans="1:11" s="51" customFormat="1" ht="16.5" customHeight="1">
      <c r="A5" s="417"/>
      <c r="B5" s="419"/>
      <c r="C5" s="78" t="s">
        <v>157</v>
      </c>
      <c r="D5" s="78" t="s">
        <v>0</v>
      </c>
      <c r="E5" s="78" t="s">
        <v>1</v>
      </c>
      <c r="F5" s="78" t="s">
        <v>157</v>
      </c>
      <c r="G5" s="78" t="s">
        <v>0</v>
      </c>
      <c r="H5" s="78" t="s">
        <v>1</v>
      </c>
      <c r="I5" s="78" t="s">
        <v>143</v>
      </c>
      <c r="J5" s="78" t="s">
        <v>0</v>
      </c>
      <c r="K5" s="80" t="s">
        <v>1</v>
      </c>
    </row>
    <row r="6" spans="1:11" s="51" customFormat="1" ht="4.5" customHeight="1">
      <c r="A6" s="98"/>
      <c r="B6" s="99"/>
      <c r="C6" s="95"/>
      <c r="D6" s="95"/>
      <c r="E6" s="95"/>
      <c r="F6" s="95"/>
      <c r="G6" s="95"/>
      <c r="H6" s="95"/>
      <c r="I6" s="95"/>
      <c r="J6" s="95"/>
      <c r="K6" s="95"/>
    </row>
    <row r="7" spans="1:11" s="51" customFormat="1" ht="15.75" customHeight="1">
      <c r="A7" s="65" t="s">
        <v>66</v>
      </c>
      <c r="B7" s="62" t="s">
        <v>72</v>
      </c>
      <c r="C7" s="79">
        <v>136158</v>
      </c>
      <c r="D7" s="79">
        <v>68174</v>
      </c>
      <c r="E7" s="79">
        <v>67984</v>
      </c>
      <c r="F7" s="79">
        <v>78389</v>
      </c>
      <c r="G7" s="79">
        <v>38979</v>
      </c>
      <c r="H7" s="79">
        <v>39410</v>
      </c>
      <c r="I7" s="75">
        <v>57.57208537140674</v>
      </c>
      <c r="J7" s="75">
        <v>57.17575615337225</v>
      </c>
      <c r="K7" s="75">
        <v>57.96952224052718</v>
      </c>
    </row>
    <row r="8" spans="1:11" s="51" customFormat="1" ht="15.75" customHeight="1">
      <c r="A8" s="65" t="s">
        <v>66</v>
      </c>
      <c r="B8" s="62" t="s">
        <v>75</v>
      </c>
      <c r="C8" s="79">
        <v>138656</v>
      </c>
      <c r="D8" s="79">
        <v>69226</v>
      </c>
      <c r="E8" s="79">
        <v>69430</v>
      </c>
      <c r="F8" s="79">
        <v>90248</v>
      </c>
      <c r="G8" s="79">
        <v>44545</v>
      </c>
      <c r="H8" s="79">
        <v>45703</v>
      </c>
      <c r="I8" s="75">
        <v>65.08769905377336</v>
      </c>
      <c r="J8" s="75">
        <v>64.34721058561811</v>
      </c>
      <c r="K8" s="75">
        <v>65.82601181045658</v>
      </c>
    </row>
    <row r="9" spans="1:11" s="51" customFormat="1" ht="15.75" customHeight="1">
      <c r="A9" s="65" t="s">
        <v>66</v>
      </c>
      <c r="B9" s="62" t="s">
        <v>81</v>
      </c>
      <c r="C9" s="77">
        <v>143877</v>
      </c>
      <c r="D9" s="77">
        <v>71957</v>
      </c>
      <c r="E9" s="77">
        <v>71920</v>
      </c>
      <c r="F9" s="77">
        <v>93833</v>
      </c>
      <c r="G9" s="77">
        <v>47008</v>
      </c>
      <c r="H9" s="77">
        <v>46825</v>
      </c>
      <c r="I9" s="76">
        <v>65.2175121805431</v>
      </c>
      <c r="J9" s="76">
        <v>65.32790416498743</v>
      </c>
      <c r="K9" s="76">
        <v>65.10706340378198</v>
      </c>
    </row>
    <row r="10" spans="1:11" s="51" customFormat="1" ht="15.75" customHeight="1">
      <c r="A10" s="65" t="s">
        <v>66</v>
      </c>
      <c r="B10" s="62" t="s">
        <v>164</v>
      </c>
      <c r="C10" s="77">
        <v>144787</v>
      </c>
      <c r="D10" s="77">
        <v>72059</v>
      </c>
      <c r="E10" s="77">
        <v>72728</v>
      </c>
      <c r="F10" s="77">
        <v>88709</v>
      </c>
      <c r="G10" s="77">
        <v>44458</v>
      </c>
      <c r="H10" s="77">
        <v>44251</v>
      </c>
      <c r="I10" s="76">
        <v>61.27</v>
      </c>
      <c r="J10" s="76">
        <v>61.7</v>
      </c>
      <c r="K10" s="76">
        <v>60.84</v>
      </c>
    </row>
    <row r="11" spans="1:11" s="51" customFormat="1" ht="4.5" customHeight="1">
      <c r="A11" s="65"/>
      <c r="B11" s="63"/>
      <c r="C11" s="77"/>
      <c r="D11" s="77"/>
      <c r="E11" s="77"/>
      <c r="F11" s="77"/>
      <c r="G11" s="77"/>
      <c r="H11" s="77"/>
      <c r="I11" s="76"/>
      <c r="J11" s="76"/>
      <c r="K11" s="76"/>
    </row>
    <row r="12" spans="1:11" s="51" customFormat="1" ht="15.75" customHeight="1">
      <c r="A12" s="65" t="s">
        <v>69</v>
      </c>
      <c r="B12" s="62" t="s">
        <v>73</v>
      </c>
      <c r="C12" s="79">
        <v>137229</v>
      </c>
      <c r="D12" s="79">
        <v>68621</v>
      </c>
      <c r="E12" s="79">
        <v>68608</v>
      </c>
      <c r="F12" s="79">
        <v>77515</v>
      </c>
      <c r="G12" s="79">
        <v>38438</v>
      </c>
      <c r="H12" s="79">
        <v>39077</v>
      </c>
      <c r="I12" s="75">
        <v>56.48587397707482</v>
      </c>
      <c r="J12" s="75">
        <v>56.014922545576425</v>
      </c>
      <c r="K12" s="75">
        <v>56.95691464552238</v>
      </c>
    </row>
    <row r="13" spans="1:11" s="51" customFormat="1" ht="15.75" customHeight="1">
      <c r="A13" s="65" t="s">
        <v>69</v>
      </c>
      <c r="B13" s="62" t="s">
        <v>77</v>
      </c>
      <c r="C13" s="79">
        <v>141631</v>
      </c>
      <c r="D13" s="79">
        <v>70721</v>
      </c>
      <c r="E13" s="79">
        <v>70910</v>
      </c>
      <c r="F13" s="79">
        <v>82835</v>
      </c>
      <c r="G13" s="79">
        <v>41349</v>
      </c>
      <c r="H13" s="79">
        <v>41486</v>
      </c>
      <c r="I13" s="75">
        <v>58.48648953971941</v>
      </c>
      <c r="J13" s="75">
        <v>58.46778184697614</v>
      </c>
      <c r="K13" s="75">
        <v>58.50514736990552</v>
      </c>
    </row>
    <row r="14" spans="1:11" s="51" customFormat="1" ht="15.75" customHeight="1">
      <c r="A14" s="65" t="s">
        <v>69</v>
      </c>
      <c r="B14" s="62" t="s">
        <v>94</v>
      </c>
      <c r="C14" s="77">
        <v>144090</v>
      </c>
      <c r="D14" s="77">
        <v>71965</v>
      </c>
      <c r="E14" s="77">
        <v>72125</v>
      </c>
      <c r="F14" s="77">
        <v>81371</v>
      </c>
      <c r="G14" s="77">
        <v>40797</v>
      </c>
      <c r="H14" s="77">
        <v>40574</v>
      </c>
      <c r="I14" s="76">
        <v>56.472343674092585</v>
      </c>
      <c r="J14" s="76">
        <v>56.690057666921426</v>
      </c>
      <c r="K14" s="76">
        <v>56.25511265164644</v>
      </c>
    </row>
    <row r="15" spans="1:11" s="51" customFormat="1" ht="15.75" customHeight="1">
      <c r="A15" s="65" t="s">
        <v>69</v>
      </c>
      <c r="B15" s="62" t="s">
        <v>165</v>
      </c>
      <c r="C15" s="77">
        <v>145045</v>
      </c>
      <c r="D15" s="77">
        <v>72257</v>
      </c>
      <c r="E15" s="77">
        <v>72788</v>
      </c>
      <c r="F15" s="77">
        <v>75846</v>
      </c>
      <c r="G15" s="77">
        <v>38338</v>
      </c>
      <c r="H15" s="77">
        <v>37508</v>
      </c>
      <c r="I15" s="76">
        <v>52.29</v>
      </c>
      <c r="J15" s="76">
        <v>53.06</v>
      </c>
      <c r="K15" s="76">
        <v>51.53</v>
      </c>
    </row>
    <row r="16" spans="1:11" s="51" customFormat="1" ht="4.5" customHeight="1">
      <c r="A16" s="65"/>
      <c r="B16" s="63"/>
      <c r="C16" s="77"/>
      <c r="D16" s="77"/>
      <c r="E16" s="77"/>
      <c r="F16" s="77"/>
      <c r="G16" s="77"/>
      <c r="H16" s="77"/>
      <c r="I16" s="76"/>
      <c r="J16" s="76"/>
      <c r="K16" s="76"/>
    </row>
    <row r="17" spans="1:11" s="51" customFormat="1" ht="15.75" customHeight="1">
      <c r="A17" s="65" t="s">
        <v>101</v>
      </c>
      <c r="B17" s="62" t="s">
        <v>100</v>
      </c>
      <c r="C17" s="77">
        <v>143106</v>
      </c>
      <c r="D17" s="77">
        <v>71319</v>
      </c>
      <c r="E17" s="77">
        <v>71787</v>
      </c>
      <c r="F17" s="77">
        <v>80533</v>
      </c>
      <c r="G17" s="77">
        <v>39195</v>
      </c>
      <c r="H17" s="77">
        <v>41338</v>
      </c>
      <c r="I17" s="76">
        <v>56.27506883009797</v>
      </c>
      <c r="J17" s="76">
        <v>54.95730450511084</v>
      </c>
      <c r="K17" s="76">
        <v>57.584242272277706</v>
      </c>
    </row>
    <row r="18" spans="1:11" s="51" customFormat="1" ht="15.75" customHeight="1">
      <c r="A18" s="65" t="s">
        <v>64</v>
      </c>
      <c r="B18" s="62" t="s">
        <v>164</v>
      </c>
      <c r="C18" s="79">
        <v>143914</v>
      </c>
      <c r="D18" s="79">
        <v>71613</v>
      </c>
      <c r="E18" s="79">
        <v>72301</v>
      </c>
      <c r="F18" s="79">
        <v>88641</v>
      </c>
      <c r="G18" s="79">
        <v>44384</v>
      </c>
      <c r="H18" s="79">
        <v>44257</v>
      </c>
      <c r="I18" s="75">
        <v>61.59</v>
      </c>
      <c r="J18" s="75">
        <v>61.98</v>
      </c>
      <c r="K18" s="75">
        <v>61.21</v>
      </c>
    </row>
    <row r="19" spans="1:11" s="51" customFormat="1" ht="15.75" customHeight="1">
      <c r="A19" s="65" t="s">
        <v>101</v>
      </c>
      <c r="B19" s="62" t="s">
        <v>166</v>
      </c>
      <c r="C19" s="77">
        <v>144046</v>
      </c>
      <c r="D19" s="77">
        <v>71649</v>
      </c>
      <c r="E19" s="77">
        <v>72397</v>
      </c>
      <c r="F19" s="77">
        <v>60788</v>
      </c>
      <c r="G19" s="77">
        <v>30855</v>
      </c>
      <c r="H19" s="77">
        <v>29933</v>
      </c>
      <c r="I19" s="76">
        <v>42.2</v>
      </c>
      <c r="J19" s="76">
        <v>43.06</v>
      </c>
      <c r="K19" s="76">
        <v>41.35</v>
      </c>
    </row>
    <row r="20" spans="1:11" s="51" customFormat="1" ht="4.5" customHeight="1">
      <c r="A20" s="65"/>
      <c r="B20" s="63"/>
      <c r="C20" s="77"/>
      <c r="D20" s="77"/>
      <c r="E20" s="77"/>
      <c r="F20" s="77"/>
      <c r="G20" s="77"/>
      <c r="H20" s="77"/>
      <c r="I20" s="76"/>
      <c r="J20" s="76"/>
      <c r="K20" s="76"/>
    </row>
    <row r="21" spans="1:11" s="51" customFormat="1" ht="15.75" customHeight="1">
      <c r="A21" s="65" t="s">
        <v>67</v>
      </c>
      <c r="B21" s="62" t="s">
        <v>74</v>
      </c>
      <c r="C21" s="79">
        <v>137204</v>
      </c>
      <c r="D21" s="79">
        <v>68419</v>
      </c>
      <c r="E21" s="79">
        <v>68785</v>
      </c>
      <c r="F21" s="79">
        <v>56554</v>
      </c>
      <c r="G21" s="79">
        <v>27877</v>
      </c>
      <c r="H21" s="79">
        <v>28677</v>
      </c>
      <c r="I21" s="75">
        <v>41.21891490044022</v>
      </c>
      <c r="J21" s="75">
        <v>40.74453002820854</v>
      </c>
      <c r="K21" s="75">
        <v>41.69077560514647</v>
      </c>
    </row>
    <row r="22" spans="1:11" s="51" customFormat="1" ht="15.75" customHeight="1">
      <c r="A22" s="66" t="s">
        <v>67</v>
      </c>
      <c r="B22" s="62" t="s">
        <v>80</v>
      </c>
      <c r="C22" s="79">
        <v>142610</v>
      </c>
      <c r="D22" s="79">
        <v>71210</v>
      </c>
      <c r="E22" s="79">
        <v>71400</v>
      </c>
      <c r="F22" s="79">
        <v>72309</v>
      </c>
      <c r="G22" s="79">
        <v>36256</v>
      </c>
      <c r="H22" s="79">
        <v>36053</v>
      </c>
      <c r="I22" s="75">
        <v>50.70401795105533</v>
      </c>
      <c r="J22" s="75">
        <v>50.91419744417919</v>
      </c>
      <c r="K22" s="75">
        <v>50.494397759103634</v>
      </c>
    </row>
    <row r="23" spans="1:11" s="51" customFormat="1" ht="15.75" customHeight="1">
      <c r="A23" s="66" t="s">
        <v>67</v>
      </c>
      <c r="B23" s="62" t="s">
        <v>167</v>
      </c>
      <c r="C23" s="79">
        <v>143161</v>
      </c>
      <c r="D23" s="79">
        <v>71221</v>
      </c>
      <c r="E23" s="79">
        <v>71940</v>
      </c>
      <c r="F23" s="79">
        <v>54000</v>
      </c>
      <c r="G23" s="79">
        <v>27234</v>
      </c>
      <c r="H23" s="79">
        <v>26766</v>
      </c>
      <c r="I23" s="75">
        <v>37.72</v>
      </c>
      <c r="J23" s="75">
        <v>38.24</v>
      </c>
      <c r="K23" s="75">
        <v>37.21</v>
      </c>
    </row>
    <row r="24" spans="1:11" s="51" customFormat="1" ht="4.5" customHeight="1">
      <c r="A24" s="66"/>
      <c r="B24" s="63"/>
      <c r="C24" s="79"/>
      <c r="D24" s="79"/>
      <c r="E24" s="79"/>
      <c r="F24" s="79"/>
      <c r="G24" s="79"/>
      <c r="H24" s="79"/>
      <c r="I24" s="75"/>
      <c r="J24" s="75"/>
      <c r="K24" s="75"/>
    </row>
    <row r="25" spans="1:11" s="51" customFormat="1" ht="15.75" customHeight="1">
      <c r="A25" s="65" t="s">
        <v>65</v>
      </c>
      <c r="B25" s="62" t="s">
        <v>71</v>
      </c>
      <c r="C25" s="79">
        <v>133941</v>
      </c>
      <c r="D25" s="79">
        <v>67034</v>
      </c>
      <c r="E25" s="79">
        <v>66907</v>
      </c>
      <c r="F25" s="79">
        <v>60455</v>
      </c>
      <c r="G25" s="79">
        <v>28600</v>
      </c>
      <c r="H25" s="79">
        <v>31855</v>
      </c>
      <c r="I25" s="75">
        <v>45.135544754780085</v>
      </c>
      <c r="J25" s="75">
        <v>42.6649163111257</v>
      </c>
      <c r="K25" s="75">
        <v>47.610862839463735</v>
      </c>
    </row>
    <row r="26" spans="1:11" s="51" customFormat="1" ht="15.75" customHeight="1">
      <c r="A26" s="65" t="s">
        <v>65</v>
      </c>
      <c r="B26" s="62" t="s">
        <v>78</v>
      </c>
      <c r="C26" s="79">
        <v>139533</v>
      </c>
      <c r="D26" s="79">
        <v>69571</v>
      </c>
      <c r="E26" s="79">
        <v>69962</v>
      </c>
      <c r="F26" s="79">
        <v>59807</v>
      </c>
      <c r="G26" s="79">
        <v>28634</v>
      </c>
      <c r="H26" s="79">
        <v>31173</v>
      </c>
      <c r="I26" s="75">
        <v>42.862261973869984</v>
      </c>
      <c r="J26" s="75">
        <v>41.157953745094936</v>
      </c>
      <c r="K26" s="75">
        <v>44.55704525313742</v>
      </c>
    </row>
    <row r="27" spans="1:11" s="51" customFormat="1" ht="15.75" customHeight="1">
      <c r="A27" s="65" t="s">
        <v>103</v>
      </c>
      <c r="B27" s="62" t="s">
        <v>102</v>
      </c>
      <c r="C27" s="77">
        <v>142730</v>
      </c>
      <c r="D27" s="77">
        <v>71071</v>
      </c>
      <c r="E27" s="77">
        <v>71659</v>
      </c>
      <c r="F27" s="77">
        <v>49413</v>
      </c>
      <c r="G27" s="77">
        <v>24008</v>
      </c>
      <c r="H27" s="77">
        <v>25405</v>
      </c>
      <c r="I27" s="76">
        <v>34.619911721432075</v>
      </c>
      <c r="J27" s="76">
        <v>33.78030420283941</v>
      </c>
      <c r="K27" s="76">
        <v>35.4526298162129</v>
      </c>
    </row>
    <row r="28" spans="1:11" s="51" customFormat="1" ht="4.5" customHeight="1">
      <c r="A28" s="65"/>
      <c r="B28" s="63"/>
      <c r="C28" s="77"/>
      <c r="D28" s="77"/>
      <c r="E28" s="77"/>
      <c r="F28" s="77"/>
      <c r="G28" s="77"/>
      <c r="H28" s="77"/>
      <c r="I28" s="76"/>
      <c r="J28" s="76"/>
      <c r="K28" s="76"/>
    </row>
    <row r="29" spans="1:11" s="51" customFormat="1" ht="15.75" customHeight="1">
      <c r="A29" s="65" t="s">
        <v>70</v>
      </c>
      <c r="B29" s="62" t="s">
        <v>76</v>
      </c>
      <c r="C29" s="79">
        <v>136847</v>
      </c>
      <c r="D29" s="79">
        <v>68196</v>
      </c>
      <c r="E29" s="79">
        <v>68651</v>
      </c>
      <c r="F29" s="79">
        <v>66781</v>
      </c>
      <c r="G29" s="79">
        <v>31555</v>
      </c>
      <c r="H29" s="79">
        <v>35226</v>
      </c>
      <c r="I29" s="75">
        <v>48.79975447032087</v>
      </c>
      <c r="J29" s="75">
        <v>46.27104228987037</v>
      </c>
      <c r="K29" s="75">
        <v>51.31170703995572</v>
      </c>
    </row>
    <row r="30" spans="1:11" s="51" customFormat="1" ht="15.75" customHeight="1">
      <c r="A30" s="64" t="s">
        <v>79</v>
      </c>
      <c r="B30" s="62" t="s">
        <v>78</v>
      </c>
      <c r="C30" s="79">
        <v>139533</v>
      </c>
      <c r="D30" s="79">
        <v>69571</v>
      </c>
      <c r="E30" s="79">
        <v>69962</v>
      </c>
      <c r="F30" s="79">
        <v>59717</v>
      </c>
      <c r="G30" s="79">
        <v>28592</v>
      </c>
      <c r="H30" s="79">
        <v>31125</v>
      </c>
      <c r="I30" s="75">
        <v>42.79776110310822</v>
      </c>
      <c r="J30" s="75">
        <v>41.09758376334967</v>
      </c>
      <c r="K30" s="75">
        <v>44.488436579857634</v>
      </c>
    </row>
    <row r="31" spans="1:11" s="51" customFormat="1" ht="15.75" customHeight="1">
      <c r="A31" s="65" t="s">
        <v>70</v>
      </c>
      <c r="B31" s="62" t="s">
        <v>95</v>
      </c>
      <c r="C31" s="77">
        <v>141117</v>
      </c>
      <c r="D31" s="77">
        <v>70366</v>
      </c>
      <c r="E31" s="77">
        <v>70751</v>
      </c>
      <c r="F31" s="77">
        <v>69334</v>
      </c>
      <c r="G31" s="77">
        <v>33207</v>
      </c>
      <c r="H31" s="77">
        <v>36127</v>
      </c>
      <c r="I31" s="76">
        <v>49.132280306412405</v>
      </c>
      <c r="J31" s="76">
        <v>47.19182559758974</v>
      </c>
      <c r="K31" s="76">
        <v>51.06217579963535</v>
      </c>
    </row>
    <row r="32" spans="1:11" s="51" customFormat="1" ht="15.75" customHeight="1">
      <c r="A32" s="65" t="s">
        <v>70</v>
      </c>
      <c r="B32" s="62" t="s">
        <v>168</v>
      </c>
      <c r="C32" s="77">
        <v>142166</v>
      </c>
      <c r="D32" s="77">
        <v>70634</v>
      </c>
      <c r="E32" s="77">
        <v>71532</v>
      </c>
      <c r="F32" s="77">
        <v>59237</v>
      </c>
      <c r="G32" s="77">
        <v>28371</v>
      </c>
      <c r="H32" s="77">
        <v>30866</v>
      </c>
      <c r="I32" s="76">
        <v>41.67</v>
      </c>
      <c r="J32" s="76">
        <v>40.17</v>
      </c>
      <c r="K32" s="76">
        <v>43.15</v>
      </c>
    </row>
    <row r="33" spans="1:11" s="51" customFormat="1" ht="4.5" customHeight="1">
      <c r="A33" s="67"/>
      <c r="B33" s="100"/>
      <c r="C33" s="101"/>
      <c r="D33" s="101"/>
      <c r="E33" s="101"/>
      <c r="F33" s="101"/>
      <c r="G33" s="101"/>
      <c r="H33" s="101"/>
      <c r="I33" s="102"/>
      <c r="J33" s="102"/>
      <c r="K33" s="102"/>
    </row>
    <row r="34" spans="1:11" ht="13.5" customHeight="1">
      <c r="A34" s="91" t="s">
        <v>57</v>
      </c>
      <c r="B34" s="15"/>
      <c r="C34" s="15"/>
      <c r="D34" s="15"/>
      <c r="E34" s="15"/>
      <c r="F34" s="52"/>
      <c r="G34" s="15"/>
      <c r="H34" s="52"/>
      <c r="I34" s="52"/>
      <c r="J34" s="15"/>
      <c r="K34" s="15"/>
    </row>
    <row r="35" ht="13.5">
      <c r="A35" s="1"/>
    </row>
    <row r="42" ht="13.5" customHeight="1"/>
  </sheetData>
  <sheetProtection/>
  <mergeCells count="5">
    <mergeCell ref="I4:K4"/>
    <mergeCell ref="A4:A5"/>
    <mergeCell ref="B4:B5"/>
    <mergeCell ref="C4:E4"/>
    <mergeCell ref="F4:H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L18" sqref="L18"/>
    </sheetView>
  </sheetViews>
  <sheetFormatPr defaultColWidth="9.00390625" defaultRowHeight="13.5"/>
  <cols>
    <col min="1" max="1" width="3.75390625" style="257" customWidth="1"/>
    <col min="2" max="2" width="17.625" style="257" customWidth="1"/>
    <col min="3" max="5" width="6.75390625" style="257" customWidth="1"/>
    <col min="6" max="6" width="3.75390625" style="257" customWidth="1"/>
    <col min="7" max="7" width="17.625" style="257" customWidth="1"/>
    <col min="8" max="10" width="6.75390625" style="257" customWidth="1"/>
    <col min="11" max="16384" width="9.00390625" style="236" customWidth="1"/>
  </cols>
  <sheetData>
    <row r="1" spans="1:17" s="259" customFormat="1" ht="12.75" customHeight="1">
      <c r="A1" s="231" t="s">
        <v>106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</row>
    <row r="2" spans="1:17" ht="18" customHeight="1">
      <c r="A2" s="234" t="s">
        <v>107</v>
      </c>
      <c r="B2" s="235"/>
      <c r="C2" s="235"/>
      <c r="D2" s="235"/>
      <c r="E2" s="235"/>
      <c r="F2" s="235"/>
      <c r="G2" s="235"/>
      <c r="H2" s="235"/>
      <c r="I2" s="235"/>
      <c r="J2" s="235"/>
      <c r="K2" s="257"/>
      <c r="L2" s="257"/>
      <c r="M2" s="257"/>
      <c r="N2" s="257"/>
      <c r="O2" s="257"/>
      <c r="P2" s="257"/>
      <c r="Q2" s="257"/>
    </row>
    <row r="3" spans="1:17" s="240" customFormat="1" ht="12.75" customHeight="1">
      <c r="A3" s="260"/>
      <c r="B3" s="260"/>
      <c r="C3" s="260"/>
      <c r="D3" s="260"/>
      <c r="E3" s="260"/>
      <c r="F3" s="260"/>
      <c r="G3" s="260"/>
      <c r="H3" s="260"/>
      <c r="J3" s="103" t="s">
        <v>162</v>
      </c>
      <c r="K3" s="261"/>
      <c r="L3" s="261"/>
      <c r="M3" s="261"/>
      <c r="N3" s="261"/>
      <c r="O3" s="261"/>
      <c r="P3" s="261"/>
      <c r="Q3" s="261"/>
    </row>
    <row r="4" spans="1:17" s="240" customFormat="1" ht="37.5" customHeight="1">
      <c r="A4" s="262" t="s">
        <v>22</v>
      </c>
      <c r="B4" s="368" t="s">
        <v>171</v>
      </c>
      <c r="C4" s="368" t="s">
        <v>157</v>
      </c>
      <c r="D4" s="263" t="s">
        <v>0</v>
      </c>
      <c r="E4" s="264" t="s">
        <v>1</v>
      </c>
      <c r="F4" s="265" t="s">
        <v>22</v>
      </c>
      <c r="G4" s="369" t="s">
        <v>171</v>
      </c>
      <c r="H4" s="368" t="s">
        <v>157</v>
      </c>
      <c r="I4" s="263" t="s">
        <v>0</v>
      </c>
      <c r="J4" s="264" t="s">
        <v>1</v>
      </c>
      <c r="K4" s="261"/>
      <c r="L4" s="261"/>
      <c r="M4" s="261"/>
      <c r="N4" s="261"/>
      <c r="O4" s="261"/>
      <c r="P4" s="261"/>
      <c r="Q4" s="261"/>
    </row>
    <row r="5" spans="1:17" s="240" customFormat="1" ht="5.25" customHeight="1">
      <c r="A5" s="266"/>
      <c r="B5" s="267"/>
      <c r="C5" s="266"/>
      <c r="D5" s="266"/>
      <c r="E5" s="268"/>
      <c r="F5" s="269"/>
      <c r="G5" s="266"/>
      <c r="H5" s="266"/>
      <c r="I5" s="266"/>
      <c r="J5" s="266"/>
      <c r="K5" s="261"/>
      <c r="L5" s="261"/>
      <c r="M5" s="261"/>
      <c r="N5" s="261"/>
      <c r="O5" s="261"/>
      <c r="P5" s="261"/>
      <c r="Q5" s="261"/>
    </row>
    <row r="6" spans="1:17" s="272" customFormat="1" ht="13.5">
      <c r="A6" s="266"/>
      <c r="B6" s="86" t="s">
        <v>140</v>
      </c>
      <c r="C6" s="120">
        <f>SUM(D6:E6)</f>
        <v>145761</v>
      </c>
      <c r="D6" s="120">
        <f>SUM(D8:D20,I8:I20)</f>
        <v>72530</v>
      </c>
      <c r="E6" s="120">
        <f>SUM(E8:E20,J8:J20)</f>
        <v>73231</v>
      </c>
      <c r="F6" s="270"/>
      <c r="G6" s="266"/>
      <c r="H6" s="104"/>
      <c r="I6" s="104"/>
      <c r="J6" s="104"/>
      <c r="K6" s="271"/>
      <c r="L6" s="271"/>
      <c r="M6" s="271"/>
      <c r="N6" s="271"/>
      <c r="O6" s="271"/>
      <c r="P6" s="271"/>
      <c r="Q6" s="271"/>
    </row>
    <row r="7" spans="1:17" s="240" customFormat="1" ht="5.25" customHeight="1">
      <c r="A7" s="266"/>
      <c r="B7" s="86"/>
      <c r="C7" s="42"/>
      <c r="D7" s="42"/>
      <c r="E7" s="21"/>
      <c r="F7" s="270"/>
      <c r="G7" s="266"/>
      <c r="H7" s="104"/>
      <c r="I7" s="104"/>
      <c r="J7" s="104"/>
      <c r="K7" s="261"/>
      <c r="L7" s="261"/>
      <c r="M7" s="261"/>
      <c r="N7" s="261"/>
      <c r="O7" s="261"/>
      <c r="P7" s="261"/>
      <c r="Q7" s="261"/>
    </row>
    <row r="8" spans="1:17" s="240" customFormat="1" ht="25.5" customHeight="1">
      <c r="A8" s="49">
        <v>1</v>
      </c>
      <c r="B8" s="273" t="s">
        <v>24</v>
      </c>
      <c r="C8" s="370">
        <f>SUM(D8:E8)</f>
        <v>8741</v>
      </c>
      <c r="D8" s="370">
        <v>4268</v>
      </c>
      <c r="E8" s="370">
        <v>4473</v>
      </c>
      <c r="F8" s="326">
        <v>14</v>
      </c>
      <c r="G8" s="85" t="s">
        <v>35</v>
      </c>
      <c r="H8" s="370">
        <f>SUM(I8:J8)</f>
        <v>5738</v>
      </c>
      <c r="I8" s="370">
        <v>2728</v>
      </c>
      <c r="J8" s="370">
        <v>3010</v>
      </c>
      <c r="K8" s="74"/>
      <c r="L8" s="274"/>
      <c r="M8" s="274"/>
      <c r="N8" s="274"/>
      <c r="O8" s="261"/>
      <c r="P8" s="261"/>
      <c r="Q8" s="261"/>
    </row>
    <row r="9" spans="1:17" s="240" customFormat="1" ht="25.5" customHeight="1">
      <c r="A9" s="49">
        <v>2</v>
      </c>
      <c r="B9" s="273" t="s">
        <v>148</v>
      </c>
      <c r="C9" s="370">
        <f>SUM(D9:E9)</f>
        <v>6607</v>
      </c>
      <c r="D9" s="370">
        <v>3282</v>
      </c>
      <c r="E9" s="370">
        <v>3325</v>
      </c>
      <c r="F9" s="326">
        <v>15</v>
      </c>
      <c r="G9" s="85" t="s">
        <v>46</v>
      </c>
      <c r="H9" s="370">
        <f>SUM(I9:J9)</f>
        <v>7451</v>
      </c>
      <c r="I9" s="370">
        <v>3659</v>
      </c>
      <c r="J9" s="370">
        <v>3792</v>
      </c>
      <c r="K9" s="261"/>
      <c r="L9" s="274"/>
      <c r="M9" s="274"/>
      <c r="N9" s="274"/>
      <c r="O9" s="261"/>
      <c r="P9" s="261"/>
      <c r="Q9" s="261"/>
    </row>
    <row r="10" spans="1:17" s="240" customFormat="1" ht="25.5" customHeight="1">
      <c r="A10" s="49">
        <v>3</v>
      </c>
      <c r="B10" s="273" t="s">
        <v>25</v>
      </c>
      <c r="C10" s="370">
        <f>SUM(D10:E10)</f>
        <v>3911</v>
      </c>
      <c r="D10" s="370">
        <v>1948</v>
      </c>
      <c r="E10" s="370">
        <v>1963</v>
      </c>
      <c r="F10" s="326">
        <v>16</v>
      </c>
      <c r="G10" s="85" t="s">
        <v>36</v>
      </c>
      <c r="H10" s="370">
        <f aca="true" t="shared" si="0" ref="H10:H20">SUM(I10:J10)</f>
        <v>2896</v>
      </c>
      <c r="I10" s="370">
        <v>1497</v>
      </c>
      <c r="J10" s="370">
        <v>1399</v>
      </c>
      <c r="K10" s="261"/>
      <c r="L10" s="261"/>
      <c r="M10" s="261"/>
      <c r="N10" s="274"/>
      <c r="O10" s="261"/>
      <c r="P10" s="261"/>
      <c r="Q10" s="261"/>
    </row>
    <row r="11" spans="1:17" s="240" customFormat="1" ht="25.5" customHeight="1">
      <c r="A11" s="49">
        <v>4</v>
      </c>
      <c r="B11" s="273" t="s">
        <v>26</v>
      </c>
      <c r="C11" s="370">
        <f aca="true" t="shared" si="1" ref="C11:C20">SUM(D11:E11)</f>
        <v>7047</v>
      </c>
      <c r="D11" s="370">
        <v>3630</v>
      </c>
      <c r="E11" s="370">
        <v>3417</v>
      </c>
      <c r="F11" s="326">
        <v>17</v>
      </c>
      <c r="G11" s="85" t="s">
        <v>37</v>
      </c>
      <c r="H11" s="370">
        <f t="shared" si="0"/>
        <v>4497</v>
      </c>
      <c r="I11" s="370">
        <v>2166</v>
      </c>
      <c r="J11" s="370">
        <v>2331</v>
      </c>
      <c r="K11" s="261"/>
      <c r="L11" s="261"/>
      <c r="M11" s="261"/>
      <c r="N11" s="261"/>
      <c r="O11" s="261"/>
      <c r="P11" s="261"/>
      <c r="Q11" s="261"/>
    </row>
    <row r="12" spans="1:17" s="240" customFormat="1" ht="25.5" customHeight="1">
      <c r="A12" s="49">
        <v>5</v>
      </c>
      <c r="B12" s="273" t="s">
        <v>27</v>
      </c>
      <c r="C12" s="370">
        <f t="shared" si="1"/>
        <v>8129</v>
      </c>
      <c r="D12" s="370">
        <v>3939</v>
      </c>
      <c r="E12" s="370">
        <v>4190</v>
      </c>
      <c r="F12" s="326">
        <v>18</v>
      </c>
      <c r="G12" s="85" t="s">
        <v>38</v>
      </c>
      <c r="H12" s="370">
        <f t="shared" si="0"/>
        <v>6479</v>
      </c>
      <c r="I12" s="370">
        <v>3217</v>
      </c>
      <c r="J12" s="370">
        <v>3262</v>
      </c>
      <c r="K12" s="261"/>
      <c r="L12" s="261"/>
      <c r="M12" s="261"/>
      <c r="N12" s="261"/>
      <c r="O12" s="261"/>
      <c r="P12" s="261"/>
      <c r="Q12" s="261"/>
    </row>
    <row r="13" spans="1:17" s="240" customFormat="1" ht="25.5" customHeight="1">
      <c r="A13" s="49">
        <v>6</v>
      </c>
      <c r="B13" s="273" t="s">
        <v>28</v>
      </c>
      <c r="C13" s="370">
        <f t="shared" si="1"/>
        <v>5760</v>
      </c>
      <c r="D13" s="370">
        <v>2912</v>
      </c>
      <c r="E13" s="370">
        <v>2848</v>
      </c>
      <c r="F13" s="326">
        <v>19</v>
      </c>
      <c r="G13" s="85" t="s">
        <v>39</v>
      </c>
      <c r="H13" s="370">
        <f t="shared" si="0"/>
        <v>7774</v>
      </c>
      <c r="I13" s="370">
        <v>3860</v>
      </c>
      <c r="J13" s="370">
        <v>3914</v>
      </c>
      <c r="K13" s="261"/>
      <c r="L13" s="261"/>
      <c r="M13" s="261"/>
      <c r="N13" s="261"/>
      <c r="O13" s="261"/>
      <c r="P13" s="261"/>
      <c r="Q13" s="261"/>
    </row>
    <row r="14" spans="1:17" s="240" customFormat="1" ht="25.5" customHeight="1">
      <c r="A14" s="49">
        <v>7</v>
      </c>
      <c r="B14" s="275" t="s">
        <v>49</v>
      </c>
      <c r="C14" s="370">
        <f t="shared" si="1"/>
        <v>5443</v>
      </c>
      <c r="D14" s="370">
        <v>2765</v>
      </c>
      <c r="E14" s="370">
        <v>2678</v>
      </c>
      <c r="F14" s="326">
        <v>20</v>
      </c>
      <c r="G14" s="85" t="s">
        <v>163</v>
      </c>
      <c r="H14" s="370">
        <f t="shared" si="0"/>
        <v>3534</v>
      </c>
      <c r="I14" s="370">
        <v>1809</v>
      </c>
      <c r="J14" s="370">
        <v>1725</v>
      </c>
      <c r="K14" s="261"/>
      <c r="L14" s="261"/>
      <c r="M14" s="261"/>
      <c r="N14" s="261"/>
      <c r="O14" s="261"/>
      <c r="P14" s="261"/>
      <c r="Q14" s="261"/>
    </row>
    <row r="15" spans="1:17" s="240" customFormat="1" ht="25.5" customHeight="1">
      <c r="A15" s="49">
        <v>8</v>
      </c>
      <c r="B15" s="273" t="s">
        <v>29</v>
      </c>
      <c r="C15" s="370">
        <f t="shared" si="1"/>
        <v>5776</v>
      </c>
      <c r="D15" s="370">
        <v>3137</v>
      </c>
      <c r="E15" s="370">
        <v>2639</v>
      </c>
      <c r="F15" s="326">
        <v>21</v>
      </c>
      <c r="G15" s="85" t="s">
        <v>40</v>
      </c>
      <c r="H15" s="370">
        <f>SUM(I15:J15)</f>
        <v>8331</v>
      </c>
      <c r="I15" s="370">
        <v>4052</v>
      </c>
      <c r="J15" s="370">
        <v>4279</v>
      </c>
      <c r="K15" s="261"/>
      <c r="L15" s="261"/>
      <c r="M15" s="261"/>
      <c r="N15" s="261"/>
      <c r="O15" s="261"/>
      <c r="P15" s="261"/>
      <c r="Q15" s="261"/>
    </row>
    <row r="16" spans="1:17" s="240" customFormat="1" ht="25.5" customHeight="1">
      <c r="A16" s="49">
        <v>9</v>
      </c>
      <c r="B16" s="273" t="s">
        <v>30</v>
      </c>
      <c r="C16" s="370">
        <f t="shared" si="1"/>
        <v>5480</v>
      </c>
      <c r="D16" s="370">
        <v>2725</v>
      </c>
      <c r="E16" s="370">
        <v>2755</v>
      </c>
      <c r="F16" s="326">
        <v>22</v>
      </c>
      <c r="G16" s="85" t="s">
        <v>41</v>
      </c>
      <c r="H16" s="370">
        <f t="shared" si="0"/>
        <v>7884</v>
      </c>
      <c r="I16" s="370">
        <v>3937</v>
      </c>
      <c r="J16" s="370">
        <v>3947</v>
      </c>
      <c r="K16" s="261"/>
      <c r="L16" s="261"/>
      <c r="M16" s="261"/>
      <c r="N16" s="261"/>
      <c r="O16" s="261"/>
      <c r="P16" s="261"/>
      <c r="Q16" s="261"/>
    </row>
    <row r="17" spans="1:17" s="240" customFormat="1" ht="25.5" customHeight="1">
      <c r="A17" s="49">
        <v>10</v>
      </c>
      <c r="B17" s="273" t="s">
        <v>31</v>
      </c>
      <c r="C17" s="370">
        <f t="shared" si="1"/>
        <v>6547</v>
      </c>
      <c r="D17" s="370">
        <v>3181</v>
      </c>
      <c r="E17" s="370">
        <v>3366</v>
      </c>
      <c r="F17" s="326">
        <v>23</v>
      </c>
      <c r="G17" s="85" t="s">
        <v>42</v>
      </c>
      <c r="H17" s="370">
        <f t="shared" si="0"/>
        <v>4114</v>
      </c>
      <c r="I17" s="370">
        <v>2100</v>
      </c>
      <c r="J17" s="370">
        <v>2014</v>
      </c>
      <c r="K17" s="261"/>
      <c r="L17" s="261"/>
      <c r="M17" s="261"/>
      <c r="N17" s="261"/>
      <c r="O17" s="261"/>
      <c r="P17" s="261"/>
      <c r="Q17" s="261"/>
    </row>
    <row r="18" spans="1:17" s="240" customFormat="1" ht="25.5" customHeight="1">
      <c r="A18" s="49">
        <v>11</v>
      </c>
      <c r="B18" s="273" t="s">
        <v>32</v>
      </c>
      <c r="C18" s="370">
        <f t="shared" si="1"/>
        <v>2978</v>
      </c>
      <c r="D18" s="370">
        <v>1435</v>
      </c>
      <c r="E18" s="370">
        <v>1543</v>
      </c>
      <c r="F18" s="326">
        <v>24</v>
      </c>
      <c r="G18" s="85" t="s">
        <v>43</v>
      </c>
      <c r="H18" s="370">
        <f t="shared" si="0"/>
        <v>3337</v>
      </c>
      <c r="I18" s="370">
        <v>1654</v>
      </c>
      <c r="J18" s="370">
        <v>1683</v>
      </c>
      <c r="K18" s="261"/>
      <c r="L18" s="261"/>
      <c r="M18" s="261"/>
      <c r="N18" s="261"/>
      <c r="O18" s="261"/>
      <c r="P18" s="261"/>
      <c r="Q18" s="261"/>
    </row>
    <row r="19" spans="1:17" s="240" customFormat="1" ht="25.5" customHeight="1">
      <c r="A19" s="49">
        <v>12</v>
      </c>
      <c r="B19" s="273" t="s">
        <v>33</v>
      </c>
      <c r="C19" s="370">
        <f t="shared" si="1"/>
        <v>5297</v>
      </c>
      <c r="D19" s="370">
        <v>2470</v>
      </c>
      <c r="E19" s="370">
        <v>2827</v>
      </c>
      <c r="F19" s="326">
        <v>25</v>
      </c>
      <c r="G19" s="85" t="s">
        <v>44</v>
      </c>
      <c r="H19" s="370">
        <f t="shared" si="0"/>
        <v>5235</v>
      </c>
      <c r="I19" s="370">
        <v>2629</v>
      </c>
      <c r="J19" s="370">
        <v>2606</v>
      </c>
      <c r="K19" s="261"/>
      <c r="L19" s="261"/>
      <c r="M19" s="261"/>
      <c r="N19" s="261"/>
      <c r="O19" s="261"/>
      <c r="P19" s="261"/>
      <c r="Q19" s="261"/>
    </row>
    <row r="20" spans="1:17" s="240" customFormat="1" ht="25.5" customHeight="1">
      <c r="A20" s="49">
        <v>13</v>
      </c>
      <c r="B20" s="273" t="s">
        <v>34</v>
      </c>
      <c r="C20" s="370">
        <f t="shared" si="1"/>
        <v>3675</v>
      </c>
      <c r="D20" s="370">
        <v>1836</v>
      </c>
      <c r="E20" s="370">
        <v>1839</v>
      </c>
      <c r="F20" s="326">
        <v>26</v>
      </c>
      <c r="G20" s="276" t="s">
        <v>152</v>
      </c>
      <c r="H20" s="370">
        <f t="shared" si="0"/>
        <v>3100</v>
      </c>
      <c r="I20" s="370">
        <v>1694</v>
      </c>
      <c r="J20" s="370">
        <v>1406</v>
      </c>
      <c r="K20" s="261"/>
      <c r="L20" s="261"/>
      <c r="M20" s="261"/>
      <c r="N20" s="261"/>
      <c r="O20" s="261"/>
      <c r="P20" s="261"/>
      <c r="Q20" s="261"/>
    </row>
    <row r="21" spans="1:17" s="240" customFormat="1" ht="5.25" customHeight="1">
      <c r="A21" s="106"/>
      <c r="B21" s="277"/>
      <c r="C21" s="106"/>
      <c r="D21" s="106"/>
      <c r="E21" s="106"/>
      <c r="F21" s="278"/>
      <c r="G21" s="279"/>
      <c r="H21" s="106"/>
      <c r="I21" s="106"/>
      <c r="J21" s="106"/>
      <c r="K21" s="261"/>
      <c r="L21" s="261"/>
      <c r="M21" s="261"/>
      <c r="N21" s="261"/>
      <c r="O21" s="261"/>
      <c r="P21" s="261"/>
      <c r="Q21" s="261"/>
    </row>
    <row r="22" spans="1:17" ht="13.5" customHeight="1">
      <c r="A22" s="256" t="s">
        <v>57</v>
      </c>
      <c r="B22" s="19"/>
      <c r="C22" s="19"/>
      <c r="D22" s="19"/>
      <c r="E22" s="19"/>
      <c r="F22" s="19"/>
      <c r="G22" s="19"/>
      <c r="H22" s="19"/>
      <c r="I22" s="19"/>
      <c r="J22" s="19"/>
      <c r="K22" s="257"/>
      <c r="L22" s="257"/>
      <c r="M22" s="257"/>
      <c r="N22" s="257"/>
      <c r="O22" s="257"/>
      <c r="P22" s="257"/>
      <c r="Q22" s="257"/>
    </row>
    <row r="23" spans="1:17" ht="13.5">
      <c r="A23" s="237"/>
      <c r="B23" s="237"/>
      <c r="C23" s="237"/>
      <c r="D23" s="237"/>
      <c r="E23" s="237"/>
      <c r="F23" s="237"/>
      <c r="G23" s="237"/>
      <c r="H23" s="237"/>
      <c r="I23" s="237"/>
      <c r="J23" s="237"/>
      <c r="K23" s="257"/>
      <c r="L23" s="257"/>
      <c r="M23" s="257"/>
      <c r="N23" s="257"/>
      <c r="O23" s="257"/>
      <c r="P23" s="257"/>
      <c r="Q23" s="257"/>
    </row>
    <row r="24" ht="13.5">
      <c r="E24" s="237"/>
    </row>
    <row r="25" ht="13.5">
      <c r="E25" s="237"/>
    </row>
    <row r="26" ht="13.5">
      <c r="E26" s="237"/>
    </row>
    <row r="27" ht="13.5">
      <c r="E27" s="237"/>
    </row>
    <row r="28" ht="13.5">
      <c r="E28" s="237"/>
    </row>
    <row r="29" ht="13.5">
      <c r="E29" s="237"/>
    </row>
    <row r="30" ht="13.5">
      <c r="E30" s="237"/>
    </row>
    <row r="31" ht="13.5">
      <c r="E31" s="237"/>
    </row>
    <row r="32" ht="13.5">
      <c r="E32" s="237"/>
    </row>
    <row r="33" ht="13.5">
      <c r="E33" s="237"/>
    </row>
  </sheetData>
  <sheetProtection/>
  <printOptions/>
  <pageMargins left="0.6692913385826772" right="0.6692913385826772" top="0.984251968503937" bottom="0.8267716535433072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R17" sqref="R17"/>
    </sheetView>
  </sheetViews>
  <sheetFormatPr defaultColWidth="9.00390625" defaultRowHeight="13.5"/>
  <cols>
    <col min="1" max="1" width="12.625" style="12" customWidth="1"/>
    <col min="2" max="2" width="9.625" style="48" customWidth="1"/>
    <col min="3" max="15" width="4.625" style="48" customWidth="1"/>
    <col min="16" max="16384" width="9.00390625" style="48" customWidth="1"/>
  </cols>
  <sheetData>
    <row r="1" ht="12.75" customHeight="1">
      <c r="A1" s="9" t="s">
        <v>106</v>
      </c>
    </row>
    <row r="2" spans="1:15" ht="18" customHeight="1">
      <c r="A2" s="68" t="s">
        <v>108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3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s="55" customFormat="1" ht="99.75" customHeight="1">
      <c r="A4" s="367" t="s">
        <v>139</v>
      </c>
      <c r="B4" s="372" t="s">
        <v>2</v>
      </c>
      <c r="C4" s="373" t="s">
        <v>23</v>
      </c>
      <c r="D4" s="373" t="s">
        <v>6</v>
      </c>
      <c r="E4" s="373" t="s">
        <v>115</v>
      </c>
      <c r="F4" s="373" t="s">
        <v>116</v>
      </c>
      <c r="G4" s="373" t="s">
        <v>117</v>
      </c>
      <c r="H4" s="373" t="s">
        <v>9</v>
      </c>
      <c r="I4" s="373" t="s">
        <v>118</v>
      </c>
      <c r="J4" s="373" t="s">
        <v>119</v>
      </c>
      <c r="K4" s="373" t="s">
        <v>120</v>
      </c>
      <c r="L4" s="373" t="s">
        <v>8</v>
      </c>
      <c r="M4" s="373" t="s">
        <v>121</v>
      </c>
      <c r="N4" s="373" t="s">
        <v>122</v>
      </c>
      <c r="O4" s="374" t="s">
        <v>123</v>
      </c>
    </row>
    <row r="5" spans="1:15" s="51" customFormat="1" ht="3.75" customHeight="1">
      <c r="A5" s="81"/>
      <c r="B5" s="371"/>
      <c r="C5" s="96"/>
      <c r="D5" s="82"/>
      <c r="E5" s="82"/>
      <c r="F5" s="82"/>
      <c r="G5" s="82"/>
      <c r="H5" s="96"/>
      <c r="I5" s="96"/>
      <c r="J5" s="96"/>
      <c r="K5" s="82"/>
      <c r="L5" s="82"/>
      <c r="M5" s="82"/>
      <c r="N5" s="82"/>
      <c r="O5" s="82"/>
    </row>
    <row r="6" spans="1:15" s="51" customFormat="1" ht="15.75" customHeight="1">
      <c r="A6" s="83" t="s">
        <v>67</v>
      </c>
      <c r="B6" s="84" t="s">
        <v>84</v>
      </c>
      <c r="C6" s="223">
        <v>2</v>
      </c>
      <c r="D6" s="223">
        <v>1</v>
      </c>
      <c r="E6" s="223">
        <v>0</v>
      </c>
      <c r="F6" s="223">
        <v>0</v>
      </c>
      <c r="G6" s="223">
        <v>0</v>
      </c>
      <c r="H6" s="223">
        <v>1</v>
      </c>
      <c r="I6" s="223">
        <v>0</v>
      </c>
      <c r="J6" s="223">
        <v>0</v>
      </c>
      <c r="K6" s="223">
        <v>0</v>
      </c>
      <c r="L6" s="223">
        <v>0</v>
      </c>
      <c r="M6" s="223">
        <v>0</v>
      </c>
      <c r="N6" s="223">
        <v>0</v>
      </c>
      <c r="O6" s="223">
        <v>0</v>
      </c>
    </row>
    <row r="7" spans="1:15" s="51" customFormat="1" ht="15.75" customHeight="1">
      <c r="A7" s="83" t="s">
        <v>67</v>
      </c>
      <c r="B7" s="84" t="s">
        <v>87</v>
      </c>
      <c r="C7" s="223">
        <v>2</v>
      </c>
      <c r="D7" s="223">
        <v>1</v>
      </c>
      <c r="E7" s="223">
        <v>0</v>
      </c>
      <c r="F7" s="223">
        <v>0</v>
      </c>
      <c r="G7" s="223">
        <v>0</v>
      </c>
      <c r="H7" s="223">
        <v>0</v>
      </c>
      <c r="I7" s="223">
        <v>0</v>
      </c>
      <c r="J7" s="223">
        <v>0</v>
      </c>
      <c r="K7" s="223">
        <v>1</v>
      </c>
      <c r="L7" s="223">
        <v>0</v>
      </c>
      <c r="M7" s="223">
        <v>0</v>
      </c>
      <c r="N7" s="223">
        <v>0</v>
      </c>
      <c r="O7" s="223">
        <v>0</v>
      </c>
    </row>
    <row r="8" spans="1:15" s="51" customFormat="1" ht="15.75" customHeight="1">
      <c r="A8" s="83" t="s">
        <v>67</v>
      </c>
      <c r="B8" s="84" t="s">
        <v>90</v>
      </c>
      <c r="C8" s="223">
        <v>2</v>
      </c>
      <c r="D8" s="223">
        <v>1</v>
      </c>
      <c r="E8" s="223">
        <v>0</v>
      </c>
      <c r="F8" s="223">
        <v>0</v>
      </c>
      <c r="G8" s="223">
        <v>0</v>
      </c>
      <c r="H8" s="223">
        <v>0</v>
      </c>
      <c r="I8" s="223">
        <v>0</v>
      </c>
      <c r="J8" s="223">
        <v>0</v>
      </c>
      <c r="K8" s="223">
        <v>1</v>
      </c>
      <c r="L8" s="223">
        <v>0</v>
      </c>
      <c r="M8" s="223">
        <v>0</v>
      </c>
      <c r="N8" s="223">
        <v>0</v>
      </c>
      <c r="O8" s="223">
        <v>0</v>
      </c>
    </row>
    <row r="9" spans="1:15" s="51" customFormat="1" ht="15.75" customHeight="1">
      <c r="A9" s="85" t="s">
        <v>67</v>
      </c>
      <c r="B9" s="86" t="s">
        <v>93</v>
      </c>
      <c r="C9" s="224">
        <v>2</v>
      </c>
      <c r="D9" s="224">
        <v>1</v>
      </c>
      <c r="E9" s="224">
        <v>0</v>
      </c>
      <c r="F9" s="224">
        <v>0</v>
      </c>
      <c r="G9" s="224">
        <v>0</v>
      </c>
      <c r="H9" s="224">
        <v>0</v>
      </c>
      <c r="I9" s="224">
        <v>0</v>
      </c>
      <c r="J9" s="224">
        <v>0</v>
      </c>
      <c r="K9" s="224">
        <v>1</v>
      </c>
      <c r="L9" s="224">
        <v>0</v>
      </c>
      <c r="M9" s="224">
        <v>0</v>
      </c>
      <c r="N9" s="224">
        <v>0</v>
      </c>
      <c r="O9" s="224">
        <v>0</v>
      </c>
    </row>
    <row r="10" spans="1:15" s="51" customFormat="1" ht="15.75" customHeight="1">
      <c r="A10" s="85" t="s">
        <v>67</v>
      </c>
      <c r="B10" s="86" t="s">
        <v>169</v>
      </c>
      <c r="C10" s="224">
        <v>2</v>
      </c>
      <c r="D10" s="224">
        <v>1</v>
      </c>
      <c r="E10" s="224">
        <v>0</v>
      </c>
      <c r="F10" s="224">
        <v>0</v>
      </c>
      <c r="G10" s="224">
        <v>0</v>
      </c>
      <c r="H10" s="224">
        <v>0</v>
      </c>
      <c r="I10" s="224">
        <v>0</v>
      </c>
      <c r="J10" s="224">
        <v>0</v>
      </c>
      <c r="K10" s="224">
        <v>1</v>
      </c>
      <c r="L10" s="224">
        <v>0</v>
      </c>
      <c r="M10" s="224">
        <v>0</v>
      </c>
      <c r="N10" s="224">
        <v>0</v>
      </c>
      <c r="O10" s="224">
        <v>0</v>
      </c>
    </row>
    <row r="11" spans="1:15" s="51" customFormat="1" ht="4.5" customHeight="1">
      <c r="A11" s="85"/>
      <c r="B11" s="86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</row>
    <row r="12" spans="1:15" s="51" customFormat="1" ht="15.75" customHeight="1">
      <c r="A12" s="83" t="s">
        <v>65</v>
      </c>
      <c r="B12" s="84" t="s">
        <v>82</v>
      </c>
      <c r="C12" s="223">
        <v>1</v>
      </c>
      <c r="D12" s="223">
        <v>0</v>
      </c>
      <c r="E12" s="223">
        <v>0</v>
      </c>
      <c r="F12" s="223">
        <v>0</v>
      </c>
      <c r="G12" s="223">
        <v>0</v>
      </c>
      <c r="H12" s="223">
        <v>0</v>
      </c>
      <c r="I12" s="223">
        <v>0</v>
      </c>
      <c r="J12" s="223">
        <v>0</v>
      </c>
      <c r="K12" s="223">
        <v>0</v>
      </c>
      <c r="L12" s="223">
        <v>0</v>
      </c>
      <c r="M12" s="223">
        <v>0</v>
      </c>
      <c r="N12" s="223">
        <v>0</v>
      </c>
      <c r="O12" s="223">
        <v>1</v>
      </c>
    </row>
    <row r="13" spans="1:15" s="51" customFormat="1" ht="15.75" customHeight="1">
      <c r="A13" s="83" t="s">
        <v>65</v>
      </c>
      <c r="B13" s="84" t="s">
        <v>83</v>
      </c>
      <c r="C13" s="223">
        <v>1</v>
      </c>
      <c r="D13" s="223">
        <v>0</v>
      </c>
      <c r="E13" s="223">
        <v>0</v>
      </c>
      <c r="F13" s="223">
        <v>0</v>
      </c>
      <c r="G13" s="223">
        <v>0</v>
      </c>
      <c r="H13" s="223">
        <v>0</v>
      </c>
      <c r="I13" s="223">
        <v>0</v>
      </c>
      <c r="J13" s="223">
        <v>0</v>
      </c>
      <c r="K13" s="223">
        <v>0</v>
      </c>
      <c r="L13" s="223">
        <v>0</v>
      </c>
      <c r="M13" s="223">
        <v>0</v>
      </c>
      <c r="N13" s="223">
        <v>0</v>
      </c>
      <c r="O13" s="223">
        <v>1</v>
      </c>
    </row>
    <row r="14" spans="1:15" s="51" customFormat="1" ht="15.75" customHeight="1">
      <c r="A14" s="83" t="s">
        <v>65</v>
      </c>
      <c r="B14" s="84" t="s">
        <v>86</v>
      </c>
      <c r="C14" s="223">
        <v>1</v>
      </c>
      <c r="D14" s="223">
        <v>0</v>
      </c>
      <c r="E14" s="223">
        <v>0</v>
      </c>
      <c r="F14" s="223">
        <v>0</v>
      </c>
      <c r="G14" s="223">
        <v>0</v>
      </c>
      <c r="H14" s="223">
        <v>0</v>
      </c>
      <c r="I14" s="223">
        <v>0</v>
      </c>
      <c r="J14" s="223">
        <v>0</v>
      </c>
      <c r="K14" s="223">
        <v>0</v>
      </c>
      <c r="L14" s="223">
        <v>0</v>
      </c>
      <c r="M14" s="223">
        <v>0</v>
      </c>
      <c r="N14" s="223">
        <v>0</v>
      </c>
      <c r="O14" s="223">
        <v>1</v>
      </c>
    </row>
    <row r="15" spans="1:15" s="51" customFormat="1" ht="15.75" customHeight="1">
      <c r="A15" s="83" t="s">
        <v>65</v>
      </c>
      <c r="B15" s="84" t="s">
        <v>89</v>
      </c>
      <c r="C15" s="223">
        <v>1</v>
      </c>
      <c r="D15" s="223">
        <v>0</v>
      </c>
      <c r="E15" s="223">
        <v>0</v>
      </c>
      <c r="F15" s="223">
        <v>0</v>
      </c>
      <c r="G15" s="223">
        <v>0</v>
      </c>
      <c r="H15" s="223">
        <v>0</v>
      </c>
      <c r="I15" s="223">
        <v>0</v>
      </c>
      <c r="J15" s="223">
        <v>0</v>
      </c>
      <c r="K15" s="223">
        <v>0</v>
      </c>
      <c r="L15" s="223">
        <v>0</v>
      </c>
      <c r="M15" s="223">
        <v>0</v>
      </c>
      <c r="N15" s="223">
        <v>0</v>
      </c>
      <c r="O15" s="223">
        <v>1</v>
      </c>
    </row>
    <row r="16" spans="1:15" s="51" customFormat="1" ht="15.75" customHeight="1">
      <c r="A16" s="89" t="s">
        <v>65</v>
      </c>
      <c r="B16" s="84" t="s">
        <v>92</v>
      </c>
      <c r="C16" s="223">
        <v>1</v>
      </c>
      <c r="D16" s="223">
        <v>0</v>
      </c>
      <c r="E16" s="223">
        <v>0</v>
      </c>
      <c r="F16" s="223">
        <v>0</v>
      </c>
      <c r="G16" s="223">
        <v>0</v>
      </c>
      <c r="H16" s="223">
        <v>0</v>
      </c>
      <c r="I16" s="223">
        <v>0</v>
      </c>
      <c r="J16" s="223">
        <v>0</v>
      </c>
      <c r="K16" s="223">
        <v>0</v>
      </c>
      <c r="L16" s="223">
        <v>0</v>
      </c>
      <c r="M16" s="223">
        <v>0</v>
      </c>
      <c r="N16" s="223">
        <v>0</v>
      </c>
      <c r="O16" s="223">
        <v>1</v>
      </c>
    </row>
    <row r="17" spans="1:15" ht="15.75" customHeight="1">
      <c r="A17" s="83" t="s">
        <v>103</v>
      </c>
      <c r="B17" s="84" t="s">
        <v>124</v>
      </c>
      <c r="C17" s="223">
        <v>1</v>
      </c>
      <c r="D17" s="223">
        <v>0</v>
      </c>
      <c r="E17" s="223">
        <v>0</v>
      </c>
      <c r="F17" s="223">
        <v>0</v>
      </c>
      <c r="G17" s="223">
        <v>0</v>
      </c>
      <c r="H17" s="223">
        <v>0</v>
      </c>
      <c r="I17" s="223">
        <v>0</v>
      </c>
      <c r="J17" s="223">
        <v>0</v>
      </c>
      <c r="K17" s="223">
        <v>0</v>
      </c>
      <c r="L17" s="223">
        <v>0</v>
      </c>
      <c r="M17" s="223">
        <v>0</v>
      </c>
      <c r="N17" s="223">
        <v>0</v>
      </c>
      <c r="O17" s="223">
        <v>1</v>
      </c>
    </row>
    <row r="18" spans="1:15" ht="4.5" customHeight="1">
      <c r="A18" s="83"/>
      <c r="B18" s="84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</row>
    <row r="19" spans="1:15" s="51" customFormat="1" ht="15.75" customHeight="1">
      <c r="A19" s="83" t="s">
        <v>70</v>
      </c>
      <c r="B19" s="84" t="s">
        <v>85</v>
      </c>
      <c r="C19" s="223">
        <v>32</v>
      </c>
      <c r="D19" s="223">
        <v>9</v>
      </c>
      <c r="E19" s="223">
        <v>0</v>
      </c>
      <c r="F19" s="223">
        <v>6</v>
      </c>
      <c r="G19" s="223">
        <v>0</v>
      </c>
      <c r="H19" s="223">
        <v>6</v>
      </c>
      <c r="I19" s="223">
        <v>0</v>
      </c>
      <c r="J19" s="223">
        <v>0</v>
      </c>
      <c r="K19" s="223">
        <v>2</v>
      </c>
      <c r="L19" s="223">
        <v>1</v>
      </c>
      <c r="M19" s="223">
        <v>1</v>
      </c>
      <c r="N19" s="223">
        <v>1</v>
      </c>
      <c r="O19" s="223">
        <v>6</v>
      </c>
    </row>
    <row r="20" spans="1:15" s="51" customFormat="1" ht="15.75" customHeight="1">
      <c r="A20" s="83" t="s">
        <v>70</v>
      </c>
      <c r="B20" s="84" t="s">
        <v>88</v>
      </c>
      <c r="C20" s="223">
        <v>32</v>
      </c>
      <c r="D20" s="223">
        <v>7</v>
      </c>
      <c r="E20" s="223">
        <v>7</v>
      </c>
      <c r="F20" s="223">
        <v>0</v>
      </c>
      <c r="G20" s="223">
        <v>0</v>
      </c>
      <c r="H20" s="223">
        <v>6</v>
      </c>
      <c r="I20" s="223">
        <v>0</v>
      </c>
      <c r="J20" s="223">
        <v>0</v>
      </c>
      <c r="K20" s="223">
        <v>1</v>
      </c>
      <c r="L20" s="223">
        <v>1</v>
      </c>
      <c r="M20" s="223">
        <v>1</v>
      </c>
      <c r="N20" s="223">
        <v>1</v>
      </c>
      <c r="O20" s="223">
        <v>8</v>
      </c>
    </row>
    <row r="21" spans="1:15" s="51" customFormat="1" ht="15.75" customHeight="1">
      <c r="A21" s="83" t="s">
        <v>70</v>
      </c>
      <c r="B21" s="84" t="s">
        <v>91</v>
      </c>
      <c r="C21" s="223">
        <v>30</v>
      </c>
      <c r="D21" s="223">
        <v>7</v>
      </c>
      <c r="E21" s="223">
        <v>7</v>
      </c>
      <c r="F21" s="223">
        <v>0</v>
      </c>
      <c r="G21" s="223">
        <v>0</v>
      </c>
      <c r="H21" s="223">
        <v>5</v>
      </c>
      <c r="I21" s="223">
        <v>0</v>
      </c>
      <c r="J21" s="223">
        <v>0</v>
      </c>
      <c r="K21" s="223">
        <v>4</v>
      </c>
      <c r="L21" s="223">
        <v>1</v>
      </c>
      <c r="M21" s="223">
        <v>1</v>
      </c>
      <c r="N21" s="223">
        <v>1</v>
      </c>
      <c r="O21" s="223">
        <v>4</v>
      </c>
    </row>
    <row r="22" spans="1:15" s="51" customFormat="1" ht="15.75" customHeight="1">
      <c r="A22" s="88" t="s">
        <v>79</v>
      </c>
      <c r="B22" s="84" t="s">
        <v>92</v>
      </c>
      <c r="C22" s="223">
        <v>1</v>
      </c>
      <c r="D22" s="225">
        <v>0</v>
      </c>
      <c r="E22" s="225">
        <v>0</v>
      </c>
      <c r="F22" s="225">
        <v>0</v>
      </c>
      <c r="G22" s="225">
        <v>0</v>
      </c>
      <c r="H22" s="223">
        <v>0</v>
      </c>
      <c r="I22" s="223">
        <v>0</v>
      </c>
      <c r="J22" s="223">
        <v>0</v>
      </c>
      <c r="K22" s="225">
        <v>0</v>
      </c>
      <c r="L22" s="225">
        <v>0</v>
      </c>
      <c r="M22" s="225">
        <v>0</v>
      </c>
      <c r="N22" s="225">
        <v>0</v>
      </c>
      <c r="O22" s="225">
        <v>1</v>
      </c>
    </row>
    <row r="23" spans="1:15" s="51" customFormat="1" ht="15.75" customHeight="1">
      <c r="A23" s="83" t="s">
        <v>70</v>
      </c>
      <c r="B23" s="84" t="s">
        <v>97</v>
      </c>
      <c r="C23" s="223">
        <v>28</v>
      </c>
      <c r="D23" s="223">
        <v>5</v>
      </c>
      <c r="E23" s="223">
        <v>7</v>
      </c>
      <c r="F23" s="223">
        <v>0</v>
      </c>
      <c r="G23" s="223">
        <v>0</v>
      </c>
      <c r="H23" s="223">
        <v>4</v>
      </c>
      <c r="I23" s="223">
        <v>0</v>
      </c>
      <c r="J23" s="223">
        <v>0</v>
      </c>
      <c r="K23" s="223">
        <v>6</v>
      </c>
      <c r="L23" s="224">
        <v>0</v>
      </c>
      <c r="M23" s="223">
        <v>1</v>
      </c>
      <c r="N23" s="223">
        <v>1</v>
      </c>
      <c r="O23" s="223">
        <v>4</v>
      </c>
    </row>
    <row r="24" spans="1:15" s="51" customFormat="1" ht="15.75" customHeight="1">
      <c r="A24" s="83" t="s">
        <v>70</v>
      </c>
      <c r="B24" s="84" t="s">
        <v>170</v>
      </c>
      <c r="C24" s="223">
        <v>28</v>
      </c>
      <c r="D24" s="223">
        <v>7</v>
      </c>
      <c r="E24" s="223">
        <v>7</v>
      </c>
      <c r="F24" s="223">
        <v>0</v>
      </c>
      <c r="G24" s="223">
        <v>0</v>
      </c>
      <c r="H24" s="223">
        <v>5</v>
      </c>
      <c r="I24" s="223">
        <v>0</v>
      </c>
      <c r="J24" s="223">
        <v>0</v>
      </c>
      <c r="K24" s="223">
        <v>4</v>
      </c>
      <c r="L24" s="224">
        <v>0</v>
      </c>
      <c r="M24" s="223">
        <v>2</v>
      </c>
      <c r="N24" s="223">
        <v>0</v>
      </c>
      <c r="O24" s="223">
        <v>3</v>
      </c>
    </row>
    <row r="25" spans="1:15" s="51" customFormat="1" ht="4.5" customHeight="1">
      <c r="A25" s="87"/>
      <c r="B25" s="105"/>
      <c r="C25" s="96"/>
      <c r="D25" s="82"/>
      <c r="E25" s="82"/>
      <c r="F25" s="82"/>
      <c r="G25" s="82"/>
      <c r="H25" s="96"/>
      <c r="I25" s="96"/>
      <c r="J25" s="96"/>
      <c r="K25" s="82"/>
      <c r="L25" s="82"/>
      <c r="M25" s="82"/>
      <c r="N25" s="82"/>
      <c r="O25" s="82"/>
    </row>
    <row r="26" spans="1:15" ht="13.5" customHeight="1">
      <c r="A26" s="91" t="s">
        <v>96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1:15" ht="13.5">
      <c r="A27" s="9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</sheetData>
  <sheetProtection/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N24" sqref="N24"/>
    </sheetView>
  </sheetViews>
  <sheetFormatPr defaultColWidth="9.00390625" defaultRowHeight="13.5"/>
  <cols>
    <col min="1" max="1" width="6.625" style="51" customWidth="1"/>
    <col min="2" max="2" width="5.875" style="51" customWidth="1"/>
    <col min="3" max="3" width="5.625" style="51" customWidth="1"/>
    <col min="4" max="4" width="5.875" style="51" customWidth="1"/>
    <col min="5" max="5" width="5.625" style="51" customWidth="1"/>
    <col min="6" max="6" width="5.875" style="51" customWidth="1"/>
    <col min="7" max="7" width="5.625" style="51" customWidth="1"/>
    <col min="8" max="8" width="5.875" style="51" customWidth="1"/>
    <col min="9" max="9" width="5.625" style="51" customWidth="1"/>
    <col min="10" max="10" width="5.875" style="51" customWidth="1"/>
    <col min="11" max="11" width="5.625" style="51" customWidth="1"/>
    <col min="12" max="12" width="5.875" style="51" customWidth="1"/>
    <col min="13" max="13" width="5.625" style="51" customWidth="1"/>
    <col min="14" max="14" width="7.75390625" style="51" customWidth="1"/>
    <col min="15" max="16384" width="9.00390625" style="51" customWidth="1"/>
  </cols>
  <sheetData>
    <row r="1" spans="1:14" s="54" customFormat="1" ht="12.75" customHeight="1">
      <c r="A1" s="9" t="s">
        <v>106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6"/>
    </row>
    <row r="2" spans="1:14" s="48" customFormat="1" ht="18" customHeight="1">
      <c r="A2" s="280" t="s">
        <v>109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"/>
    </row>
    <row r="3" spans="1:14" s="48" customFormat="1" ht="12.75" customHeight="1">
      <c r="A3" s="282" t="s">
        <v>51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38"/>
      <c r="M3" s="283"/>
      <c r="N3" s="3"/>
    </row>
    <row r="4" spans="1:13" s="57" customFormat="1" ht="15.75" customHeight="1">
      <c r="A4" s="38" t="s">
        <v>19</v>
      </c>
      <c r="B4" s="421" t="s">
        <v>5</v>
      </c>
      <c r="C4" s="423"/>
      <c r="D4" s="423" t="s">
        <v>6</v>
      </c>
      <c r="E4" s="423"/>
      <c r="F4" s="423" t="s">
        <v>8</v>
      </c>
      <c r="G4" s="423"/>
      <c r="H4" s="423" t="s">
        <v>9</v>
      </c>
      <c r="I4" s="423"/>
      <c r="J4" s="423" t="s">
        <v>10</v>
      </c>
      <c r="K4" s="423"/>
      <c r="L4" s="423" t="s">
        <v>12</v>
      </c>
      <c r="M4" s="422"/>
    </row>
    <row r="5" spans="1:14" ht="15.75" customHeight="1">
      <c r="A5" s="39" t="s">
        <v>20</v>
      </c>
      <c r="B5" s="284" t="s">
        <v>138</v>
      </c>
      <c r="C5" s="285" t="s">
        <v>4</v>
      </c>
      <c r="D5" s="284" t="s">
        <v>138</v>
      </c>
      <c r="E5" s="285" t="s">
        <v>4</v>
      </c>
      <c r="F5" s="284" t="s">
        <v>138</v>
      </c>
      <c r="G5" s="285" t="s">
        <v>4</v>
      </c>
      <c r="H5" s="284" t="s">
        <v>138</v>
      </c>
      <c r="I5" s="285" t="s">
        <v>4</v>
      </c>
      <c r="J5" s="284" t="s">
        <v>138</v>
      </c>
      <c r="K5" s="285" t="s">
        <v>4</v>
      </c>
      <c r="L5" s="284" t="s">
        <v>138</v>
      </c>
      <c r="M5" s="286" t="s">
        <v>4</v>
      </c>
      <c r="N5" s="60"/>
    </row>
    <row r="6" spans="1:13" ht="3" customHeight="1">
      <c r="A6" s="287"/>
      <c r="B6" s="288"/>
      <c r="C6" s="289"/>
      <c r="D6" s="288"/>
      <c r="E6" s="290"/>
      <c r="F6" s="288"/>
      <c r="G6" s="290"/>
      <c r="H6" s="288"/>
      <c r="I6" s="290"/>
      <c r="J6" s="288"/>
      <c r="K6" s="290"/>
      <c r="L6" s="291"/>
      <c r="M6" s="291"/>
    </row>
    <row r="7" spans="1:14" ht="15.75" customHeight="1">
      <c r="A7" s="34" t="s">
        <v>58</v>
      </c>
      <c r="B7" s="292">
        <v>76203</v>
      </c>
      <c r="C7" s="293">
        <v>100</v>
      </c>
      <c r="D7" s="292">
        <v>27969</v>
      </c>
      <c r="E7" s="293">
        <v>36.7</v>
      </c>
      <c r="F7" s="292">
        <v>0</v>
      </c>
      <c r="G7" s="294">
        <v>0</v>
      </c>
      <c r="H7" s="292">
        <v>6799</v>
      </c>
      <c r="I7" s="293">
        <v>8.92</v>
      </c>
      <c r="J7" s="292">
        <v>30035</v>
      </c>
      <c r="K7" s="293">
        <v>39.41</v>
      </c>
      <c r="L7" s="295">
        <v>0</v>
      </c>
      <c r="M7" s="296">
        <v>0</v>
      </c>
      <c r="N7" s="240"/>
    </row>
    <row r="8" spans="1:14" ht="15.75" customHeight="1">
      <c r="A8" s="34" t="s">
        <v>59</v>
      </c>
      <c r="B8" s="292">
        <v>88282</v>
      </c>
      <c r="C8" s="293">
        <v>100</v>
      </c>
      <c r="D8" s="292">
        <v>40362</v>
      </c>
      <c r="E8" s="293">
        <v>45.72</v>
      </c>
      <c r="F8" s="292">
        <v>0</v>
      </c>
      <c r="G8" s="294">
        <v>0</v>
      </c>
      <c r="H8" s="292">
        <v>9705</v>
      </c>
      <c r="I8" s="293">
        <v>10.99</v>
      </c>
      <c r="J8" s="292">
        <v>36622</v>
      </c>
      <c r="K8" s="293">
        <v>41.48</v>
      </c>
      <c r="L8" s="295">
        <v>0</v>
      </c>
      <c r="M8" s="296">
        <v>0</v>
      </c>
      <c r="N8" s="240"/>
    </row>
    <row r="9" spans="1:14" ht="15.75" customHeight="1">
      <c r="A9" s="34" t="s">
        <v>81</v>
      </c>
      <c r="B9" s="292">
        <v>92041</v>
      </c>
      <c r="C9" s="293">
        <v>100</v>
      </c>
      <c r="D9" s="292">
        <v>29985</v>
      </c>
      <c r="E9" s="293">
        <v>32.57787290446649</v>
      </c>
      <c r="F9" s="292">
        <v>0</v>
      </c>
      <c r="G9" s="294">
        <v>0</v>
      </c>
      <c r="H9" s="292">
        <v>8014</v>
      </c>
      <c r="I9" s="293">
        <v>8.706989276518073</v>
      </c>
      <c r="J9" s="292">
        <v>52583</v>
      </c>
      <c r="K9" s="293">
        <v>57.12997468519464</v>
      </c>
      <c r="L9" s="295">
        <v>1459</v>
      </c>
      <c r="M9" s="296">
        <v>1.5851631338207974</v>
      </c>
      <c r="N9" s="240"/>
    </row>
    <row r="10" spans="1:14" ht="15.75" customHeight="1">
      <c r="A10" s="34" t="s">
        <v>145</v>
      </c>
      <c r="B10" s="120">
        <f>SUM(D10,F10,H10,J10,L10,B18)</f>
        <v>85320</v>
      </c>
      <c r="C10" s="177">
        <f>SUM(E10,G10,I10,K10,M10,C18)</f>
        <v>100</v>
      </c>
      <c r="D10" s="114">
        <v>26399</v>
      </c>
      <c r="E10" s="112">
        <f>D10/B10*100</f>
        <v>30.94116268166901</v>
      </c>
      <c r="F10" s="114">
        <v>0</v>
      </c>
      <c r="G10" s="177">
        <f>F10/B10*100</f>
        <v>0</v>
      </c>
      <c r="H10" s="114">
        <v>8357</v>
      </c>
      <c r="I10" s="177">
        <f>H10/B10*100</f>
        <v>9.794889826535396</v>
      </c>
      <c r="J10" s="114">
        <v>30472</v>
      </c>
      <c r="K10" s="112">
        <f>J10/B10*100</f>
        <v>35.7149554617909</v>
      </c>
      <c r="L10" s="115">
        <v>20092</v>
      </c>
      <c r="M10" s="177">
        <f>L10/B10*100</f>
        <v>23.54899203000469</v>
      </c>
      <c r="N10" s="240"/>
    </row>
    <row r="11" spans="1:14" ht="3" customHeight="1">
      <c r="A11" s="34"/>
      <c r="B11" s="30"/>
      <c r="C11" s="291"/>
      <c r="D11" s="30"/>
      <c r="E11" s="291"/>
      <c r="F11" s="297"/>
      <c r="G11" s="291"/>
      <c r="H11" s="30"/>
      <c r="I11" s="291"/>
      <c r="J11" s="30"/>
      <c r="K11" s="291"/>
      <c r="L11" s="297"/>
      <c r="M11" s="297"/>
      <c r="N11" s="240"/>
    </row>
    <row r="12" spans="1:14" s="57" customFormat="1" ht="15.75" customHeight="1">
      <c r="A12" s="38" t="s">
        <v>19</v>
      </c>
      <c r="B12" s="421" t="s">
        <v>13</v>
      </c>
      <c r="C12" s="422"/>
      <c r="D12" s="298"/>
      <c r="E12" s="298"/>
      <c r="F12" s="299"/>
      <c r="G12" s="299"/>
      <c r="H12" s="298"/>
      <c r="I12" s="298"/>
      <c r="J12" s="299"/>
      <c r="K12" s="299"/>
      <c r="L12" s="299"/>
      <c r="M12" s="299"/>
      <c r="N12" s="248"/>
    </row>
    <row r="13" spans="1:14" ht="15.75" customHeight="1">
      <c r="A13" s="39" t="s">
        <v>20</v>
      </c>
      <c r="B13" s="284" t="s">
        <v>138</v>
      </c>
      <c r="C13" s="286" t="s">
        <v>4</v>
      </c>
      <c r="D13" s="300"/>
      <c r="E13" s="49"/>
      <c r="F13" s="297"/>
      <c r="G13" s="297"/>
      <c r="H13" s="300"/>
      <c r="I13" s="297"/>
      <c r="J13" s="297"/>
      <c r="K13" s="297"/>
      <c r="L13" s="297"/>
      <c r="M13" s="297"/>
      <c r="N13" s="240"/>
    </row>
    <row r="14" spans="1:14" ht="3" customHeight="1">
      <c r="A14" s="34"/>
      <c r="B14" s="301"/>
      <c r="C14" s="290"/>
      <c r="D14" s="302"/>
      <c r="E14" s="291"/>
      <c r="F14" s="297"/>
      <c r="G14" s="272"/>
      <c r="H14" s="303"/>
      <c r="I14" s="272"/>
      <c r="J14" s="272"/>
      <c r="K14" s="272"/>
      <c r="L14" s="272"/>
      <c r="M14" s="272"/>
      <c r="N14" s="240"/>
    </row>
    <row r="15" spans="1:14" ht="15.75" customHeight="1">
      <c r="A15" s="34" t="s">
        <v>58</v>
      </c>
      <c r="B15" s="292">
        <v>11400</v>
      </c>
      <c r="C15" s="293">
        <v>14.96</v>
      </c>
      <c r="D15" s="21"/>
      <c r="E15" s="304"/>
      <c r="F15" s="297"/>
      <c r="G15" s="272"/>
      <c r="H15" s="303"/>
      <c r="I15" s="272"/>
      <c r="J15" s="272"/>
      <c r="K15" s="272"/>
      <c r="L15" s="272"/>
      <c r="M15" s="272"/>
      <c r="N15" s="240"/>
    </row>
    <row r="16" spans="1:14" ht="15.75" customHeight="1">
      <c r="A16" s="34" t="s">
        <v>59</v>
      </c>
      <c r="B16" s="292">
        <v>1593</v>
      </c>
      <c r="C16" s="293">
        <v>1.8</v>
      </c>
      <c r="D16" s="21"/>
      <c r="E16" s="304"/>
      <c r="F16" s="297"/>
      <c r="G16" s="272"/>
      <c r="H16" s="301"/>
      <c r="I16" s="272"/>
      <c r="J16" s="272"/>
      <c r="K16" s="272"/>
      <c r="L16" s="272"/>
      <c r="M16" s="272"/>
      <c r="N16" s="240"/>
    </row>
    <row r="17" spans="1:14" ht="15.75" customHeight="1">
      <c r="A17" s="34" t="s">
        <v>81</v>
      </c>
      <c r="B17" s="292">
        <v>0</v>
      </c>
      <c r="C17" s="293">
        <v>0</v>
      </c>
      <c r="D17" s="21"/>
      <c r="E17" s="304"/>
      <c r="F17" s="297"/>
      <c r="G17" s="272"/>
      <c r="H17" s="301"/>
      <c r="I17" s="272"/>
      <c r="J17" s="272"/>
      <c r="K17" s="272"/>
      <c r="L17" s="272"/>
      <c r="M17" s="272"/>
      <c r="N17" s="240"/>
    </row>
    <row r="18" spans="1:14" ht="15.75" customHeight="1">
      <c r="A18" s="34" t="s">
        <v>145</v>
      </c>
      <c r="B18" s="114">
        <v>0</v>
      </c>
      <c r="C18" s="177">
        <f>B18/$B$10*100</f>
        <v>0</v>
      </c>
      <c r="D18" s="21"/>
      <c r="E18" s="304"/>
      <c r="F18" s="297"/>
      <c r="G18" s="272"/>
      <c r="H18" s="301"/>
      <c r="I18" s="272"/>
      <c r="J18" s="272"/>
      <c r="K18" s="272"/>
      <c r="L18" s="272"/>
      <c r="M18" s="272"/>
      <c r="N18" s="240"/>
    </row>
    <row r="19" spans="1:14" ht="3.75" customHeight="1">
      <c r="A19" s="34"/>
      <c r="B19" s="30"/>
      <c r="C19" s="291"/>
      <c r="D19" s="305"/>
      <c r="E19" s="291"/>
      <c r="F19" s="297"/>
      <c r="G19" s="272"/>
      <c r="H19" s="305"/>
      <c r="I19" s="272"/>
      <c r="J19" s="272"/>
      <c r="K19" s="272"/>
      <c r="L19" s="272"/>
      <c r="M19" s="272"/>
      <c r="N19" s="240"/>
    </row>
    <row r="20" spans="1:14" ht="13.5" customHeight="1">
      <c r="A20" s="256" t="s">
        <v>57</v>
      </c>
      <c r="B20" s="19"/>
      <c r="C20" s="19"/>
      <c r="D20" s="260"/>
      <c r="E20" s="260"/>
      <c r="F20" s="260"/>
      <c r="G20" s="260"/>
      <c r="H20" s="297"/>
      <c r="I20" s="297"/>
      <c r="J20" s="297"/>
      <c r="K20" s="297"/>
      <c r="L20" s="297"/>
      <c r="M20" s="297"/>
      <c r="N20" s="376"/>
    </row>
    <row r="21" spans="1:8" s="48" customFormat="1" ht="13.5" customHeight="1">
      <c r="A21" s="92"/>
      <c r="B21" s="11"/>
      <c r="C21" s="11"/>
      <c r="D21" s="10"/>
      <c r="E21" s="10"/>
      <c r="F21" s="11"/>
      <c r="G21" s="7"/>
      <c r="H21" s="7"/>
    </row>
  </sheetData>
  <sheetProtection/>
  <mergeCells count="7">
    <mergeCell ref="B12:C12"/>
    <mergeCell ref="L4:M4"/>
    <mergeCell ref="D4:E4"/>
    <mergeCell ref="B4:C4"/>
    <mergeCell ref="J4:K4"/>
    <mergeCell ref="F4:G4"/>
    <mergeCell ref="H4:I4"/>
  </mergeCells>
  <printOptions/>
  <pageMargins left="0.5905511811023623" right="0.5905511811023623" top="0.984251968503937" bottom="0.27" header="0.5118110236220472" footer="0.39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G30" sqref="G30"/>
    </sheetView>
  </sheetViews>
  <sheetFormatPr defaultColWidth="9.00390625" defaultRowHeight="13.5"/>
  <cols>
    <col min="1" max="1" width="6.625" style="109" customWidth="1"/>
    <col min="2" max="2" width="5.875" style="109" customWidth="1"/>
    <col min="3" max="3" width="5.625" style="109" customWidth="1"/>
    <col min="4" max="4" width="5.875" style="109" customWidth="1"/>
    <col min="5" max="5" width="5.625" style="109" customWidth="1"/>
    <col min="6" max="6" width="5.875" style="109" customWidth="1"/>
    <col min="7" max="7" width="5.625" style="109" customWidth="1"/>
    <col min="8" max="8" width="5.875" style="109" customWidth="1"/>
    <col min="9" max="9" width="5.625" style="109" customWidth="1"/>
    <col min="10" max="10" width="5.875" style="109" customWidth="1"/>
    <col min="11" max="11" width="5.625" style="109" customWidth="1"/>
    <col min="12" max="12" width="5.875" style="109" customWidth="1"/>
    <col min="13" max="13" width="5.625" style="109" customWidth="1"/>
    <col min="14" max="14" width="7.75390625" style="109" customWidth="1"/>
    <col min="15" max="16384" width="9.00390625" style="109" customWidth="1"/>
  </cols>
  <sheetData>
    <row r="1" spans="1:14" ht="12.75" customHeight="1">
      <c r="A1" s="9" t="s">
        <v>106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8"/>
    </row>
    <row r="2" spans="1:14" ht="18" customHeight="1">
      <c r="A2" s="70" t="s">
        <v>137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2"/>
    </row>
    <row r="3" spans="1:14" ht="12.75" customHeight="1">
      <c r="A3" s="71" t="s">
        <v>52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3"/>
    </row>
    <row r="4" spans="1:13" ht="15.75" customHeight="1">
      <c r="A4" s="40" t="s">
        <v>19</v>
      </c>
      <c r="B4" s="426" t="s">
        <v>5</v>
      </c>
      <c r="C4" s="424"/>
      <c r="D4" s="424" t="s">
        <v>6</v>
      </c>
      <c r="E4" s="424"/>
      <c r="F4" s="424" t="s">
        <v>9</v>
      </c>
      <c r="G4" s="424"/>
      <c r="H4" s="424" t="s">
        <v>10</v>
      </c>
      <c r="I4" s="424"/>
      <c r="J4" s="424" t="s">
        <v>8</v>
      </c>
      <c r="K4" s="424"/>
      <c r="L4" s="424" t="s">
        <v>45</v>
      </c>
      <c r="M4" s="425"/>
    </row>
    <row r="5" spans="1:13" ht="15.75" customHeight="1">
      <c r="A5" s="37" t="s">
        <v>20</v>
      </c>
      <c r="B5" s="93" t="s">
        <v>138</v>
      </c>
      <c r="C5" s="25" t="s">
        <v>4</v>
      </c>
      <c r="D5" s="93" t="s">
        <v>138</v>
      </c>
      <c r="E5" s="25" t="s">
        <v>4</v>
      </c>
      <c r="F5" s="93" t="s">
        <v>138</v>
      </c>
      <c r="G5" s="25" t="s">
        <v>4</v>
      </c>
      <c r="H5" s="93" t="s">
        <v>138</v>
      </c>
      <c r="I5" s="25" t="s">
        <v>4</v>
      </c>
      <c r="J5" s="93" t="s">
        <v>138</v>
      </c>
      <c r="K5" s="25" t="s">
        <v>4</v>
      </c>
      <c r="L5" s="93" t="s">
        <v>138</v>
      </c>
      <c r="M5" s="26" t="s">
        <v>4</v>
      </c>
    </row>
    <row r="6" spans="1:13" ht="4.5" customHeight="1">
      <c r="A6" s="27"/>
      <c r="B6" s="30"/>
      <c r="C6" s="291"/>
      <c r="D6" s="30"/>
      <c r="E6" s="291"/>
      <c r="F6" s="30"/>
      <c r="G6" s="291"/>
      <c r="H6" s="30"/>
      <c r="I6" s="291"/>
      <c r="J6" s="30"/>
      <c r="K6" s="291"/>
      <c r="L6" s="49"/>
      <c r="M6" s="49"/>
    </row>
    <row r="7" spans="1:13" ht="15.75" customHeight="1">
      <c r="A7" s="29" t="s">
        <v>125</v>
      </c>
      <c r="B7" s="114">
        <v>76536</v>
      </c>
      <c r="C7" s="112">
        <v>100</v>
      </c>
      <c r="D7" s="114">
        <v>24005</v>
      </c>
      <c r="E7" s="112">
        <v>31.36</v>
      </c>
      <c r="F7" s="114">
        <v>7414</v>
      </c>
      <c r="G7" s="112">
        <v>9.69</v>
      </c>
      <c r="H7" s="114">
        <v>30373</v>
      </c>
      <c r="I7" s="112">
        <v>39.68</v>
      </c>
      <c r="J7" s="114">
        <v>2711</v>
      </c>
      <c r="K7" s="112">
        <v>3.54</v>
      </c>
      <c r="L7" s="292">
        <v>0</v>
      </c>
      <c r="M7" s="293">
        <v>0</v>
      </c>
    </row>
    <row r="8" spans="1:13" ht="15.75" customHeight="1">
      <c r="A8" s="29" t="s">
        <v>126</v>
      </c>
      <c r="B8" s="114">
        <v>88963</v>
      </c>
      <c r="C8" s="112">
        <v>100</v>
      </c>
      <c r="D8" s="114">
        <v>33915</v>
      </c>
      <c r="E8" s="112">
        <v>38.12</v>
      </c>
      <c r="F8" s="114">
        <v>8672</v>
      </c>
      <c r="G8" s="112">
        <v>9.75</v>
      </c>
      <c r="H8" s="114">
        <v>26453</v>
      </c>
      <c r="I8" s="112">
        <v>29.73</v>
      </c>
      <c r="J8" s="114">
        <v>3919</v>
      </c>
      <c r="K8" s="112">
        <v>4.41</v>
      </c>
      <c r="L8" s="292">
        <v>0</v>
      </c>
      <c r="M8" s="293">
        <v>0</v>
      </c>
    </row>
    <row r="9" spans="1:13" ht="15.75" customHeight="1">
      <c r="A9" s="29" t="s">
        <v>127</v>
      </c>
      <c r="B9" s="114">
        <v>92511</v>
      </c>
      <c r="C9" s="112">
        <v>100</v>
      </c>
      <c r="D9" s="114">
        <v>23158</v>
      </c>
      <c r="E9" s="112">
        <v>25.03269881419507</v>
      </c>
      <c r="F9" s="114">
        <v>9428</v>
      </c>
      <c r="G9" s="112">
        <v>10.19122050350769</v>
      </c>
      <c r="H9" s="114">
        <v>38186</v>
      </c>
      <c r="I9" s="112">
        <v>41.27725351579812</v>
      </c>
      <c r="J9" s="114">
        <v>3958</v>
      </c>
      <c r="K9" s="112">
        <v>4.278410135010971</v>
      </c>
      <c r="L9" s="292">
        <v>0</v>
      </c>
      <c r="M9" s="293">
        <v>0</v>
      </c>
    </row>
    <row r="10" spans="1:13" ht="15.75" customHeight="1">
      <c r="A10" s="29" t="s">
        <v>145</v>
      </c>
      <c r="B10" s="114">
        <f>SUM(D10,F10,H10,J10,L10,B18,D18,F18,H18,J18,L18)</f>
        <v>86958</v>
      </c>
      <c r="C10" s="112">
        <f>B10/B10*100</f>
        <v>100</v>
      </c>
      <c r="D10" s="114">
        <v>21893</v>
      </c>
      <c r="E10" s="112">
        <f>D10/B10*100</f>
        <v>25.176521999126017</v>
      </c>
      <c r="F10" s="114">
        <v>7090</v>
      </c>
      <c r="G10" s="112">
        <f>F10/B10*100</f>
        <v>8.153361392856322</v>
      </c>
      <c r="H10" s="114">
        <v>14511</v>
      </c>
      <c r="I10" s="112">
        <f>H10/B10*100</f>
        <v>16.687366314772646</v>
      </c>
      <c r="J10" s="114">
        <v>1760</v>
      </c>
      <c r="K10" s="112">
        <f>J10/B10*100</f>
        <v>2.023965592584926</v>
      </c>
      <c r="L10" s="292">
        <v>0</v>
      </c>
      <c r="M10" s="112">
        <f>L10/B10*100</f>
        <v>0</v>
      </c>
    </row>
    <row r="11" spans="1:13" ht="4.5" customHeight="1">
      <c r="A11" s="27"/>
      <c r="B11" s="21"/>
      <c r="C11" s="291"/>
      <c r="D11" s="21"/>
      <c r="E11" s="291"/>
      <c r="F11" s="21"/>
      <c r="G11" s="291"/>
      <c r="H11" s="21"/>
      <c r="I11" s="291"/>
      <c r="J11" s="21"/>
      <c r="K11" s="291"/>
      <c r="L11" s="291"/>
      <c r="M11" s="291"/>
    </row>
    <row r="12" spans="1:13" ht="15.75" customHeight="1">
      <c r="A12" s="40" t="s">
        <v>19</v>
      </c>
      <c r="B12" s="421" t="s">
        <v>14</v>
      </c>
      <c r="C12" s="423"/>
      <c r="D12" s="423" t="s">
        <v>15</v>
      </c>
      <c r="E12" s="423"/>
      <c r="F12" s="423" t="s">
        <v>141</v>
      </c>
      <c r="G12" s="423"/>
      <c r="H12" s="423" t="s">
        <v>142</v>
      </c>
      <c r="I12" s="423"/>
      <c r="J12" s="423" t="s">
        <v>50</v>
      </c>
      <c r="K12" s="423"/>
      <c r="L12" s="423" t="s">
        <v>12</v>
      </c>
      <c r="M12" s="422"/>
    </row>
    <row r="13" spans="1:13" ht="15.75" customHeight="1">
      <c r="A13" s="37" t="s">
        <v>20</v>
      </c>
      <c r="B13" s="284" t="s">
        <v>138</v>
      </c>
      <c r="C13" s="285" t="s">
        <v>4</v>
      </c>
      <c r="D13" s="284" t="s">
        <v>138</v>
      </c>
      <c r="E13" s="285" t="s">
        <v>4</v>
      </c>
      <c r="F13" s="284" t="s">
        <v>138</v>
      </c>
      <c r="G13" s="285" t="s">
        <v>4</v>
      </c>
      <c r="H13" s="284" t="s">
        <v>138</v>
      </c>
      <c r="I13" s="285" t="s">
        <v>4</v>
      </c>
      <c r="J13" s="284" t="s">
        <v>138</v>
      </c>
      <c r="K13" s="285" t="s">
        <v>4</v>
      </c>
      <c r="L13" s="284" t="s">
        <v>138</v>
      </c>
      <c r="M13" s="286" t="s">
        <v>4</v>
      </c>
    </row>
    <row r="14" spans="1:13" ht="4.5" customHeight="1">
      <c r="A14" s="35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</row>
    <row r="15" spans="1:13" ht="15.75" customHeight="1">
      <c r="A15" s="29" t="s">
        <v>125</v>
      </c>
      <c r="B15" s="292">
        <v>0</v>
      </c>
      <c r="C15" s="293">
        <v>0</v>
      </c>
      <c r="D15" s="114">
        <v>12033</v>
      </c>
      <c r="E15" s="112">
        <v>15.72</v>
      </c>
      <c r="F15" s="292">
        <v>0</v>
      </c>
      <c r="G15" s="293">
        <v>0</v>
      </c>
      <c r="H15" s="292">
        <v>0</v>
      </c>
      <c r="I15" s="293">
        <v>0</v>
      </c>
      <c r="J15" s="292">
        <v>0</v>
      </c>
      <c r="K15" s="293">
        <v>0</v>
      </c>
      <c r="L15" s="292">
        <v>0</v>
      </c>
      <c r="M15" s="293">
        <v>0</v>
      </c>
    </row>
    <row r="16" spans="1:13" ht="15.75" customHeight="1">
      <c r="A16" s="29" t="s">
        <v>126</v>
      </c>
      <c r="B16" s="292">
        <v>0</v>
      </c>
      <c r="C16" s="293">
        <v>0</v>
      </c>
      <c r="D16" s="114">
        <v>12665</v>
      </c>
      <c r="E16" s="112">
        <v>14.24</v>
      </c>
      <c r="F16" s="114">
        <v>3339</v>
      </c>
      <c r="G16" s="112">
        <v>3.75</v>
      </c>
      <c r="H16" s="292">
        <v>0</v>
      </c>
      <c r="I16" s="293">
        <v>0</v>
      </c>
      <c r="J16" s="292">
        <v>0</v>
      </c>
      <c r="K16" s="293">
        <v>0</v>
      </c>
      <c r="L16" s="292">
        <v>0</v>
      </c>
      <c r="M16" s="293">
        <v>0</v>
      </c>
    </row>
    <row r="17" spans="1:13" ht="15.75" customHeight="1">
      <c r="A17" s="29" t="s">
        <v>127</v>
      </c>
      <c r="B17" s="292">
        <v>0</v>
      </c>
      <c r="C17" s="293">
        <v>0</v>
      </c>
      <c r="D17" s="114">
        <v>10474</v>
      </c>
      <c r="E17" s="112">
        <v>11.321896855509074</v>
      </c>
      <c r="F17" s="114">
        <v>1047</v>
      </c>
      <c r="G17" s="112">
        <v>1.131757304536758</v>
      </c>
      <c r="H17" s="114">
        <v>1063</v>
      </c>
      <c r="I17" s="112">
        <v>1.1490525451027447</v>
      </c>
      <c r="J17" s="114">
        <v>4747</v>
      </c>
      <c r="K17" s="112">
        <v>5.131281685421193</v>
      </c>
      <c r="L17" s="114">
        <v>450</v>
      </c>
      <c r="M17" s="112">
        <v>0.48642864091837723</v>
      </c>
    </row>
    <row r="18" spans="1:13" ht="15.75" customHeight="1">
      <c r="A18" s="29" t="s">
        <v>145</v>
      </c>
      <c r="B18" s="292">
        <v>0</v>
      </c>
      <c r="C18" s="112">
        <f>B18/B10*100</f>
        <v>0</v>
      </c>
      <c r="D18" s="114">
        <v>10452</v>
      </c>
      <c r="E18" s="112">
        <f>D18/B10*100</f>
        <v>12.019595666873663</v>
      </c>
      <c r="F18" s="114">
        <v>0</v>
      </c>
      <c r="G18" s="112">
        <f>F18/B10*100</f>
        <v>0</v>
      </c>
      <c r="H18" s="114">
        <v>0</v>
      </c>
      <c r="I18" s="112">
        <f>H18/B10*100</f>
        <v>0</v>
      </c>
      <c r="J18" s="114">
        <v>8064</v>
      </c>
      <c r="K18" s="112">
        <f>J18/B10*100</f>
        <v>9.273442351480025</v>
      </c>
      <c r="L18" s="114">
        <v>23188</v>
      </c>
      <c r="M18" s="112">
        <f>L18/B10*100</f>
        <v>26.665746682306402</v>
      </c>
    </row>
    <row r="19" spans="1:13" ht="4.5" customHeight="1">
      <c r="A19" s="27"/>
      <c r="B19" s="291"/>
      <c r="C19" s="291"/>
      <c r="D19" s="291"/>
      <c r="E19" s="291"/>
      <c r="F19" s="291"/>
      <c r="G19" s="297"/>
      <c r="H19" s="291"/>
      <c r="I19" s="297"/>
      <c r="J19" s="291"/>
      <c r="K19" s="297"/>
      <c r="L19" s="291"/>
      <c r="M19" s="291"/>
    </row>
    <row r="20" spans="1:14" ht="13.5" customHeight="1">
      <c r="A20" s="91" t="s">
        <v>57</v>
      </c>
      <c r="B20" s="19"/>
      <c r="C20" s="19"/>
      <c r="D20" s="19"/>
      <c r="E20" s="19"/>
      <c r="F20" s="19"/>
      <c r="G20" s="19"/>
      <c r="H20" s="377"/>
      <c r="I20" s="377"/>
      <c r="J20" s="377"/>
      <c r="K20" s="377"/>
      <c r="L20" s="377"/>
      <c r="M20" s="377"/>
      <c r="N20" s="4"/>
    </row>
    <row r="21" spans="2:13" ht="13.5">
      <c r="B21" s="341"/>
      <c r="C21" s="341"/>
      <c r="D21" s="341"/>
      <c r="E21" s="341"/>
      <c r="F21" s="341"/>
      <c r="G21" s="341"/>
      <c r="H21" s="341"/>
      <c r="I21" s="341"/>
      <c r="J21" s="341"/>
      <c r="K21" s="341"/>
      <c r="L21" s="341"/>
      <c r="M21" s="341"/>
    </row>
  </sheetData>
  <sheetProtection/>
  <mergeCells count="12">
    <mergeCell ref="D4:E4"/>
    <mergeCell ref="D12:E12"/>
    <mergeCell ref="L4:M4"/>
    <mergeCell ref="B12:C12"/>
    <mergeCell ref="L12:M12"/>
    <mergeCell ref="J4:K4"/>
    <mergeCell ref="H12:I12"/>
    <mergeCell ref="J12:K12"/>
    <mergeCell ref="B4:C4"/>
    <mergeCell ref="F4:G4"/>
    <mergeCell ref="H4:I4"/>
    <mergeCell ref="F12:G12"/>
  </mergeCells>
  <printOptions/>
  <pageMargins left="0.5905511811023623" right="0.5905511811023623" top="0.984251968503937" bottom="0.27" header="0.5118110236220472" footer="0.3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3"/>
  <sheetViews>
    <sheetView zoomScalePageLayoutView="0" workbookViewId="0" topLeftCell="A1">
      <selection activeCell="J30" sqref="J30"/>
    </sheetView>
  </sheetViews>
  <sheetFormatPr defaultColWidth="9.00390625" defaultRowHeight="13.5"/>
  <cols>
    <col min="1" max="1" width="6.625" style="109" customWidth="1"/>
    <col min="2" max="2" width="5.625" style="129" customWidth="1"/>
    <col min="3" max="3" width="3.375" style="138" customWidth="1"/>
    <col min="4" max="4" width="5.625" style="154" customWidth="1"/>
    <col min="5" max="5" width="5.625" style="129" customWidth="1"/>
    <col min="6" max="6" width="3.375" style="138" customWidth="1"/>
    <col min="7" max="7" width="5.625" style="154" customWidth="1"/>
    <col min="8" max="8" width="5.625" style="129" customWidth="1"/>
    <col min="9" max="9" width="5.625" style="154" customWidth="1"/>
    <col min="10" max="10" width="5.625" style="129" customWidth="1"/>
    <col min="11" max="11" width="3.625" style="109" customWidth="1"/>
    <col min="12" max="12" width="5.625" style="154" customWidth="1"/>
    <col min="13" max="13" width="5.625" style="129" customWidth="1"/>
    <col min="14" max="14" width="3.375" style="138" customWidth="1"/>
    <col min="15" max="15" width="5.625" style="154" customWidth="1"/>
    <col min="16" max="16" width="5.625" style="129" customWidth="1"/>
    <col min="17" max="17" width="3.375" style="138" customWidth="1"/>
    <col min="18" max="18" width="5.625" style="154" customWidth="1"/>
    <col min="19" max="19" width="7.75390625" style="109" customWidth="1"/>
    <col min="20" max="16384" width="9.00390625" style="109" customWidth="1"/>
  </cols>
  <sheetData>
    <row r="1" spans="1:19" ht="12.75" customHeight="1">
      <c r="A1" s="9" t="s">
        <v>106</v>
      </c>
      <c r="B1" s="125"/>
      <c r="C1" s="133"/>
      <c r="D1" s="146"/>
      <c r="E1" s="125"/>
      <c r="F1" s="133"/>
      <c r="G1" s="146"/>
      <c r="H1" s="125"/>
      <c r="I1" s="146"/>
      <c r="J1" s="125"/>
      <c r="K1" s="107"/>
      <c r="L1" s="146"/>
      <c r="M1" s="125"/>
      <c r="N1" s="133"/>
      <c r="O1" s="146"/>
      <c r="P1" s="125"/>
      <c r="Q1" s="133"/>
      <c r="R1" s="146"/>
      <c r="S1" s="108"/>
    </row>
    <row r="2" spans="1:19" s="313" customFormat="1" ht="18" customHeight="1">
      <c r="A2" s="70" t="s">
        <v>137</v>
      </c>
      <c r="B2" s="308"/>
      <c r="C2" s="309"/>
      <c r="D2" s="310"/>
      <c r="E2" s="308"/>
      <c r="F2" s="309"/>
      <c r="G2" s="310"/>
      <c r="H2" s="308"/>
      <c r="I2" s="310"/>
      <c r="J2" s="308"/>
      <c r="K2" s="311"/>
      <c r="L2" s="310"/>
      <c r="M2" s="308"/>
      <c r="N2" s="309"/>
      <c r="O2" s="310"/>
      <c r="P2" s="308"/>
      <c r="Q2" s="309"/>
      <c r="R2" s="310"/>
      <c r="S2" s="312"/>
    </row>
    <row r="3" spans="1:18" s="313" customFormat="1" ht="12.75" customHeight="1">
      <c r="A3" s="314" t="s">
        <v>53</v>
      </c>
      <c r="B3" s="315"/>
      <c r="C3" s="316"/>
      <c r="D3" s="317"/>
      <c r="E3" s="315"/>
      <c r="F3" s="316"/>
      <c r="G3" s="317"/>
      <c r="H3" s="315"/>
      <c r="I3" s="317"/>
      <c r="J3" s="315"/>
      <c r="K3" s="318"/>
      <c r="L3" s="317"/>
      <c r="M3" s="315"/>
      <c r="N3" s="316"/>
      <c r="O3" s="317"/>
      <c r="P3" s="315"/>
      <c r="Q3" s="316"/>
      <c r="R3" s="317"/>
    </row>
    <row r="4" spans="1:18" s="313" customFormat="1" ht="15.75" customHeight="1">
      <c r="A4" s="306" t="s">
        <v>19</v>
      </c>
      <c r="B4" s="426" t="s">
        <v>5</v>
      </c>
      <c r="C4" s="424"/>
      <c r="D4" s="424"/>
      <c r="E4" s="424" t="s">
        <v>6</v>
      </c>
      <c r="F4" s="424"/>
      <c r="G4" s="424"/>
      <c r="H4" s="424" t="s">
        <v>14</v>
      </c>
      <c r="I4" s="424"/>
      <c r="J4" s="424" t="s">
        <v>7</v>
      </c>
      <c r="K4" s="424"/>
      <c r="L4" s="424"/>
      <c r="M4" s="424" t="s">
        <v>16</v>
      </c>
      <c r="N4" s="424"/>
      <c r="O4" s="424"/>
      <c r="P4" s="424" t="s">
        <v>9</v>
      </c>
      <c r="Q4" s="424"/>
      <c r="R4" s="425"/>
    </row>
    <row r="5" spans="1:18" s="313" customFormat="1" ht="15.75" customHeight="1">
      <c r="A5" s="90" t="s">
        <v>20</v>
      </c>
      <c r="B5" s="432" t="s">
        <v>138</v>
      </c>
      <c r="C5" s="430"/>
      <c r="D5" s="149" t="s">
        <v>4</v>
      </c>
      <c r="E5" s="432" t="s">
        <v>138</v>
      </c>
      <c r="F5" s="430"/>
      <c r="G5" s="149" t="s">
        <v>4</v>
      </c>
      <c r="H5" s="132" t="s">
        <v>138</v>
      </c>
      <c r="I5" s="149" t="s">
        <v>4</v>
      </c>
      <c r="J5" s="430" t="s">
        <v>138</v>
      </c>
      <c r="K5" s="430"/>
      <c r="L5" s="149" t="s">
        <v>4</v>
      </c>
      <c r="M5" s="430" t="s">
        <v>138</v>
      </c>
      <c r="N5" s="430"/>
      <c r="O5" s="149" t="s">
        <v>4</v>
      </c>
      <c r="P5" s="430" t="s">
        <v>138</v>
      </c>
      <c r="Q5" s="430"/>
      <c r="R5" s="158" t="s">
        <v>4</v>
      </c>
    </row>
    <row r="6" spans="1:18" s="313" customFormat="1" ht="4.5" customHeight="1">
      <c r="A6" s="319"/>
      <c r="B6" s="431"/>
      <c r="C6" s="431"/>
      <c r="D6" s="320"/>
      <c r="E6" s="431"/>
      <c r="F6" s="431"/>
      <c r="G6" s="320"/>
      <c r="H6" s="321"/>
      <c r="I6" s="320"/>
      <c r="J6" s="431"/>
      <c r="K6" s="431"/>
      <c r="L6" s="320"/>
      <c r="M6" s="431"/>
      <c r="N6" s="431"/>
      <c r="O6" s="320"/>
      <c r="P6" s="431"/>
      <c r="Q6" s="431"/>
      <c r="R6" s="320"/>
    </row>
    <row r="7" spans="1:18" s="313" customFormat="1" ht="15.75" customHeight="1">
      <c r="A7" s="34" t="s">
        <v>68</v>
      </c>
      <c r="B7" s="120">
        <v>67667</v>
      </c>
      <c r="C7" s="378"/>
      <c r="D7" s="112">
        <v>100</v>
      </c>
      <c r="E7" s="120">
        <v>20253</v>
      </c>
      <c r="F7" s="323"/>
      <c r="G7" s="112">
        <v>29.93</v>
      </c>
      <c r="H7" s="327">
        <v>3587</v>
      </c>
      <c r="I7" s="293">
        <v>5.3</v>
      </c>
      <c r="J7" s="327">
        <v>12385</v>
      </c>
      <c r="K7" s="379"/>
      <c r="L7" s="293">
        <v>18.3</v>
      </c>
      <c r="M7" s="120">
        <v>0</v>
      </c>
      <c r="N7" s="378"/>
      <c r="O7" s="112">
        <v>0</v>
      </c>
      <c r="P7" s="120">
        <v>9335</v>
      </c>
      <c r="Q7" s="145"/>
      <c r="R7" s="112">
        <v>13.8</v>
      </c>
    </row>
    <row r="8" spans="1:18" s="313" customFormat="1" ht="15.75" customHeight="1">
      <c r="A8" s="34" t="s">
        <v>73</v>
      </c>
      <c r="B8" s="120">
        <v>76034</v>
      </c>
      <c r="C8" s="378"/>
      <c r="D8" s="112">
        <v>100</v>
      </c>
      <c r="E8" s="120">
        <v>14564</v>
      </c>
      <c r="F8" s="171">
        <v>0.061</v>
      </c>
      <c r="G8" s="112">
        <v>19.15</v>
      </c>
      <c r="H8" s="120">
        <v>0</v>
      </c>
      <c r="I8" s="112">
        <v>0</v>
      </c>
      <c r="J8" s="120">
        <v>12488</v>
      </c>
      <c r="K8" s="21"/>
      <c r="L8" s="112">
        <v>16.42</v>
      </c>
      <c r="M8" s="327">
        <v>0</v>
      </c>
      <c r="N8" s="380"/>
      <c r="O8" s="293">
        <v>0</v>
      </c>
      <c r="P8" s="120">
        <v>6891</v>
      </c>
      <c r="Q8" s="145"/>
      <c r="R8" s="112">
        <v>9.06</v>
      </c>
    </row>
    <row r="9" spans="1:18" s="313" customFormat="1" ht="15.75" customHeight="1">
      <c r="A9" s="34" t="s">
        <v>77</v>
      </c>
      <c r="B9" s="120">
        <v>81179</v>
      </c>
      <c r="C9" s="378"/>
      <c r="D9" s="112">
        <v>100</v>
      </c>
      <c r="E9" s="120">
        <v>19367</v>
      </c>
      <c r="F9" s="140"/>
      <c r="G9" s="112">
        <v>23.86</v>
      </c>
      <c r="H9" s="327">
        <v>0</v>
      </c>
      <c r="I9" s="293">
        <v>0</v>
      </c>
      <c r="J9" s="120">
        <v>12604</v>
      </c>
      <c r="K9" s="21"/>
      <c r="L9" s="112">
        <v>15.53</v>
      </c>
      <c r="M9" s="327">
        <v>0</v>
      </c>
      <c r="N9" s="380"/>
      <c r="O9" s="293">
        <v>0</v>
      </c>
      <c r="P9" s="120">
        <v>7950</v>
      </c>
      <c r="Q9" s="145"/>
      <c r="R9" s="112">
        <v>9.79</v>
      </c>
    </row>
    <row r="10" spans="1:22" s="313" customFormat="1" ht="15.75" customHeight="1">
      <c r="A10" s="34" t="s">
        <v>128</v>
      </c>
      <c r="B10" s="120">
        <v>79899</v>
      </c>
      <c r="C10" s="322"/>
      <c r="D10" s="112">
        <v>100</v>
      </c>
      <c r="E10" s="120">
        <v>13710</v>
      </c>
      <c r="F10" s="323"/>
      <c r="G10" s="112">
        <v>17.16</v>
      </c>
      <c r="H10" s="327">
        <v>0</v>
      </c>
      <c r="I10" s="293">
        <v>0</v>
      </c>
      <c r="J10" s="120">
        <v>12081</v>
      </c>
      <c r="K10" s="21"/>
      <c r="L10" s="112">
        <v>15.12</v>
      </c>
      <c r="M10" s="327">
        <v>0</v>
      </c>
      <c r="N10" s="143"/>
      <c r="O10" s="293">
        <v>0</v>
      </c>
      <c r="P10" s="120">
        <v>8450</v>
      </c>
      <c r="Q10" s="145"/>
      <c r="R10" s="112">
        <v>10.58</v>
      </c>
      <c r="T10" s="324"/>
      <c r="U10" s="324"/>
      <c r="V10" s="324"/>
    </row>
    <row r="11" spans="1:22" s="313" customFormat="1" ht="15.75" customHeight="1">
      <c r="A11" s="34" t="s">
        <v>146</v>
      </c>
      <c r="B11" s="120">
        <f>SUM(E11:F11,H11,J11:K11,M11:N11,P11:Q11,B20:C20,E20:F20,H20,J20:K20,M20:N20,P20:Q20)</f>
        <v>74216.99900000001</v>
      </c>
      <c r="C11" s="322"/>
      <c r="D11" s="112">
        <f>B11/B11*100</f>
        <v>100</v>
      </c>
      <c r="E11" s="120">
        <v>22200</v>
      </c>
      <c r="F11" s="323"/>
      <c r="G11" s="112">
        <f>(E11+F11)/B11*100</f>
        <v>29.91228465058254</v>
      </c>
      <c r="H11" s="327">
        <v>0</v>
      </c>
      <c r="I11" s="112">
        <f>H11/B11*100</f>
        <v>0</v>
      </c>
      <c r="J11" s="120">
        <v>11589</v>
      </c>
      <c r="K11" s="21"/>
      <c r="L11" s="112">
        <f>(J11+K11)/B11*100</f>
        <v>15.615021027729778</v>
      </c>
      <c r="M11" s="327">
        <v>0</v>
      </c>
      <c r="N11" s="143"/>
      <c r="O11" s="112">
        <f>(M11+N11)/B11*100</f>
        <v>0</v>
      </c>
      <c r="P11" s="120">
        <v>9671</v>
      </c>
      <c r="Q11" s="145"/>
      <c r="R11" s="112">
        <f>(P11+Q11)/B11*100</f>
        <v>13.030707425936205</v>
      </c>
      <c r="T11" s="324"/>
      <c r="U11" s="324"/>
      <c r="V11" s="324"/>
    </row>
    <row r="12" spans="1:22" s="313" customFormat="1" ht="4.5" customHeight="1">
      <c r="A12" s="34"/>
      <c r="B12" s="433"/>
      <c r="C12" s="433"/>
      <c r="D12" s="328"/>
      <c r="E12" s="433"/>
      <c r="F12" s="433"/>
      <c r="G12" s="328"/>
      <c r="H12" s="120"/>
      <c r="I12" s="328"/>
      <c r="J12" s="433"/>
      <c r="K12" s="433"/>
      <c r="L12" s="328"/>
      <c r="M12" s="433"/>
      <c r="N12" s="433"/>
      <c r="O12" s="328"/>
      <c r="P12" s="329"/>
      <c r="Q12" s="330"/>
      <c r="R12" s="331"/>
      <c r="T12" s="324"/>
      <c r="U12" s="324"/>
      <c r="V12" s="324"/>
    </row>
    <row r="13" spans="1:22" s="313" customFormat="1" ht="15.75" customHeight="1">
      <c r="A13" s="38" t="s">
        <v>19</v>
      </c>
      <c r="B13" s="421" t="s">
        <v>17</v>
      </c>
      <c r="C13" s="423"/>
      <c r="D13" s="423"/>
      <c r="E13" s="423" t="s">
        <v>8</v>
      </c>
      <c r="F13" s="423"/>
      <c r="G13" s="423"/>
      <c r="H13" s="423" t="s">
        <v>50</v>
      </c>
      <c r="I13" s="423"/>
      <c r="J13" s="423" t="s">
        <v>142</v>
      </c>
      <c r="K13" s="423"/>
      <c r="L13" s="423"/>
      <c r="M13" s="423" t="s">
        <v>12</v>
      </c>
      <c r="N13" s="423"/>
      <c r="O13" s="423"/>
      <c r="P13" s="421" t="s">
        <v>13</v>
      </c>
      <c r="Q13" s="423"/>
      <c r="R13" s="422"/>
      <c r="T13" s="33"/>
      <c r="U13" s="33"/>
      <c r="V13" s="33"/>
    </row>
    <row r="14" spans="1:22" s="313" customFormat="1" ht="15.75" customHeight="1">
      <c r="A14" s="381" t="s">
        <v>20</v>
      </c>
      <c r="B14" s="428" t="s">
        <v>138</v>
      </c>
      <c r="C14" s="429"/>
      <c r="D14" s="332" t="s">
        <v>4</v>
      </c>
      <c r="E14" s="429" t="s">
        <v>138</v>
      </c>
      <c r="F14" s="429"/>
      <c r="G14" s="332" t="s">
        <v>4</v>
      </c>
      <c r="H14" s="333" t="s">
        <v>138</v>
      </c>
      <c r="I14" s="332" t="s">
        <v>4</v>
      </c>
      <c r="J14" s="429" t="s">
        <v>138</v>
      </c>
      <c r="K14" s="429"/>
      <c r="L14" s="332" t="s">
        <v>4</v>
      </c>
      <c r="M14" s="429" t="s">
        <v>138</v>
      </c>
      <c r="N14" s="429"/>
      <c r="O14" s="332" t="s">
        <v>4</v>
      </c>
      <c r="P14" s="428" t="s">
        <v>138</v>
      </c>
      <c r="Q14" s="429"/>
      <c r="R14" s="334" t="s">
        <v>4</v>
      </c>
      <c r="T14" s="33"/>
      <c r="U14" s="33"/>
      <c r="V14" s="22"/>
    </row>
    <row r="15" spans="1:22" s="313" customFormat="1" ht="4.5" customHeight="1">
      <c r="A15" s="382"/>
      <c r="B15" s="335"/>
      <c r="C15" s="143"/>
      <c r="D15" s="336"/>
      <c r="E15" s="335"/>
      <c r="F15" s="143"/>
      <c r="G15" s="336"/>
      <c r="H15" s="335"/>
      <c r="I15" s="336"/>
      <c r="J15" s="335"/>
      <c r="K15" s="49"/>
      <c r="L15" s="336"/>
      <c r="M15" s="329"/>
      <c r="N15" s="330"/>
      <c r="O15" s="331"/>
      <c r="P15" s="335"/>
      <c r="Q15" s="143"/>
      <c r="R15" s="336"/>
      <c r="T15" s="22"/>
      <c r="U15" s="22"/>
      <c r="V15" s="22"/>
    </row>
    <row r="16" spans="1:22" s="313" customFormat="1" ht="15.75" customHeight="1">
      <c r="A16" s="34" t="s">
        <v>68</v>
      </c>
      <c r="B16" s="120">
        <v>10559</v>
      </c>
      <c r="C16" s="337"/>
      <c r="D16" s="112">
        <v>15.6</v>
      </c>
      <c r="E16" s="120">
        <v>1893</v>
      </c>
      <c r="F16" s="323"/>
      <c r="G16" s="112">
        <v>2.8</v>
      </c>
      <c r="H16" s="327">
        <v>0</v>
      </c>
      <c r="I16" s="293">
        <v>0</v>
      </c>
      <c r="J16" s="327">
        <v>0</v>
      </c>
      <c r="K16" s="338"/>
      <c r="L16" s="293">
        <v>0</v>
      </c>
      <c r="M16" s="120">
        <v>2622</v>
      </c>
      <c r="N16" s="140"/>
      <c r="O16" s="112">
        <v>3.87</v>
      </c>
      <c r="P16" s="120">
        <v>7033</v>
      </c>
      <c r="Q16" s="140"/>
      <c r="R16" s="112">
        <v>10.39</v>
      </c>
      <c r="T16" s="41"/>
      <c r="U16" s="22"/>
      <c r="V16" s="43"/>
    </row>
    <row r="17" spans="1:22" s="313" customFormat="1" ht="15.75" customHeight="1">
      <c r="A17" s="34" t="s">
        <v>73</v>
      </c>
      <c r="B17" s="120">
        <v>25035</v>
      </c>
      <c r="C17" s="337"/>
      <c r="D17" s="112">
        <v>32.93</v>
      </c>
      <c r="E17" s="120">
        <v>2241</v>
      </c>
      <c r="F17" s="171">
        <v>0.938</v>
      </c>
      <c r="G17" s="112">
        <v>2.95</v>
      </c>
      <c r="H17" s="327">
        <v>0</v>
      </c>
      <c r="I17" s="293">
        <v>0</v>
      </c>
      <c r="J17" s="327">
        <v>0</v>
      </c>
      <c r="K17" s="338"/>
      <c r="L17" s="293">
        <v>0</v>
      </c>
      <c r="M17" s="120">
        <v>218</v>
      </c>
      <c r="N17" s="330"/>
      <c r="O17" s="112">
        <v>0.29</v>
      </c>
      <c r="P17" s="120">
        <v>14596</v>
      </c>
      <c r="Q17" s="140"/>
      <c r="R17" s="112">
        <v>19.2</v>
      </c>
      <c r="T17" s="41"/>
      <c r="U17" s="22"/>
      <c r="V17" s="43"/>
    </row>
    <row r="18" spans="1:22" s="313" customFormat="1" ht="15.75" customHeight="1">
      <c r="A18" s="34" t="s">
        <v>77</v>
      </c>
      <c r="B18" s="120">
        <v>24735</v>
      </c>
      <c r="C18" s="171">
        <v>0.628</v>
      </c>
      <c r="D18" s="112">
        <v>30.47</v>
      </c>
      <c r="E18" s="120">
        <v>2751</v>
      </c>
      <c r="F18" s="140"/>
      <c r="G18" s="112">
        <v>3.39</v>
      </c>
      <c r="H18" s="327">
        <v>0</v>
      </c>
      <c r="I18" s="293">
        <v>0</v>
      </c>
      <c r="J18" s="327">
        <v>2132</v>
      </c>
      <c r="K18" s="338"/>
      <c r="L18" s="293">
        <v>2.63</v>
      </c>
      <c r="M18" s="120">
        <v>1452</v>
      </c>
      <c r="N18" s="171">
        <v>0.371</v>
      </c>
      <c r="O18" s="112">
        <v>1.79</v>
      </c>
      <c r="P18" s="120">
        <v>10187</v>
      </c>
      <c r="Q18" s="140"/>
      <c r="R18" s="112">
        <v>12.55</v>
      </c>
      <c r="T18" s="41"/>
      <c r="U18" s="22"/>
      <c r="V18" s="43"/>
    </row>
    <row r="19" spans="1:22" s="313" customFormat="1" ht="15.75" customHeight="1">
      <c r="A19" s="34" t="s">
        <v>128</v>
      </c>
      <c r="B19" s="120">
        <v>31294</v>
      </c>
      <c r="C19" s="171">
        <v>0.626</v>
      </c>
      <c r="D19" s="112">
        <v>39.17</v>
      </c>
      <c r="E19" s="120">
        <v>1227</v>
      </c>
      <c r="F19" s="140"/>
      <c r="G19" s="112">
        <v>1.54</v>
      </c>
      <c r="H19" s="120">
        <v>6734</v>
      </c>
      <c r="I19" s="112">
        <v>8.43</v>
      </c>
      <c r="J19" s="120">
        <v>691</v>
      </c>
      <c r="K19" s="49"/>
      <c r="L19" s="112">
        <v>0.86</v>
      </c>
      <c r="M19" s="120">
        <v>4765</v>
      </c>
      <c r="N19" s="140"/>
      <c r="O19" s="112">
        <v>5.96</v>
      </c>
      <c r="P19" s="120">
        <v>946</v>
      </c>
      <c r="Q19" s="171">
        <v>0.373</v>
      </c>
      <c r="R19" s="112">
        <v>1.18</v>
      </c>
      <c r="T19" s="41"/>
      <c r="U19" s="49"/>
      <c r="V19" s="43"/>
    </row>
    <row r="20" spans="1:22" s="313" customFormat="1" ht="15.75" customHeight="1">
      <c r="A20" s="34" t="s">
        <v>146</v>
      </c>
      <c r="B20" s="120">
        <v>8543</v>
      </c>
      <c r="C20" s="171">
        <v>0.362</v>
      </c>
      <c r="D20" s="112">
        <f>(B20+C20)/B11*100</f>
        <v>11.511327748512167</v>
      </c>
      <c r="E20" s="120">
        <v>0</v>
      </c>
      <c r="F20" s="140"/>
      <c r="G20" s="112">
        <f>(E20+F20)/B11*100</f>
        <v>0</v>
      </c>
      <c r="H20" s="120">
        <v>3274</v>
      </c>
      <c r="I20" s="112">
        <f>H20/B11*100</f>
        <v>4.411388285856182</v>
      </c>
      <c r="J20" s="120">
        <v>0</v>
      </c>
      <c r="K20" s="49"/>
      <c r="L20" s="112">
        <f>(J20+K20)/B11*100</f>
        <v>0</v>
      </c>
      <c r="M20" s="120">
        <v>6960</v>
      </c>
      <c r="N20" s="171">
        <v>0.637</v>
      </c>
      <c r="O20" s="112">
        <f>(M20+N20)/B11*100</f>
        <v>9.378763751953914</v>
      </c>
      <c r="P20" s="120">
        <v>11979</v>
      </c>
      <c r="Q20" s="171"/>
      <c r="R20" s="112">
        <f>(P20+Q20)/B11*100</f>
        <v>16.1405071094292</v>
      </c>
      <c r="T20" s="41"/>
      <c r="U20" s="49"/>
      <c r="V20" s="43"/>
    </row>
    <row r="21" spans="1:22" s="313" customFormat="1" ht="4.5" customHeight="1">
      <c r="A21" s="383"/>
      <c r="B21" s="384"/>
      <c r="C21" s="385"/>
      <c r="D21" s="386"/>
      <c r="E21" s="384"/>
      <c r="F21" s="322"/>
      <c r="G21" s="387"/>
      <c r="H21" s="388"/>
      <c r="I21" s="387"/>
      <c r="J21" s="388"/>
      <c r="K21" s="249"/>
      <c r="L21" s="387"/>
      <c r="M21" s="388"/>
      <c r="N21" s="322"/>
      <c r="O21" s="387"/>
      <c r="P21" s="388"/>
      <c r="Q21" s="322"/>
      <c r="R21" s="387"/>
      <c r="T21" s="325"/>
      <c r="U21" s="325"/>
      <c r="V21" s="325"/>
    </row>
    <row r="22" spans="1:19" s="118" customFormat="1" ht="13.5" customHeight="1">
      <c r="A22" s="389" t="s">
        <v>57</v>
      </c>
      <c r="B22" s="390"/>
      <c r="C22" s="391"/>
      <c r="D22" s="392"/>
      <c r="E22" s="390"/>
      <c r="F22" s="391"/>
      <c r="G22" s="392"/>
      <c r="H22" s="390"/>
      <c r="I22" s="392"/>
      <c r="J22" s="393"/>
      <c r="K22" s="299"/>
      <c r="L22" s="394"/>
      <c r="M22" s="393"/>
      <c r="N22" s="395"/>
      <c r="O22" s="394"/>
      <c r="P22" s="393"/>
      <c r="Q22" s="395"/>
      <c r="R22" s="394"/>
      <c r="S22" s="119"/>
    </row>
    <row r="23" spans="1:19" s="118" customFormat="1" ht="25.5" customHeight="1">
      <c r="A23" s="427" t="s">
        <v>153</v>
      </c>
      <c r="B23" s="427"/>
      <c r="C23" s="427"/>
      <c r="D23" s="427"/>
      <c r="E23" s="427"/>
      <c r="F23" s="427"/>
      <c r="G23" s="427"/>
      <c r="H23" s="427"/>
      <c r="I23" s="427"/>
      <c r="J23" s="427"/>
      <c r="K23" s="427"/>
      <c r="L23" s="427"/>
      <c r="M23" s="427"/>
      <c r="N23" s="427"/>
      <c r="O23" s="427"/>
      <c r="P23" s="427"/>
      <c r="Q23" s="427"/>
      <c r="R23" s="427"/>
      <c r="S23" s="119"/>
    </row>
  </sheetData>
  <sheetProtection/>
  <mergeCells count="32">
    <mergeCell ref="B12:C12"/>
    <mergeCell ref="E12:F12"/>
    <mergeCell ref="M12:N12"/>
    <mergeCell ref="J12:K12"/>
    <mergeCell ref="M13:O13"/>
    <mergeCell ref="H4:I4"/>
    <mergeCell ref="B4:D4"/>
    <mergeCell ref="B6:C6"/>
    <mergeCell ref="E6:F6"/>
    <mergeCell ref="B5:C5"/>
    <mergeCell ref="E5:F5"/>
    <mergeCell ref="E4:G4"/>
    <mergeCell ref="J4:L4"/>
    <mergeCell ref="J5:K5"/>
    <mergeCell ref="M6:N6"/>
    <mergeCell ref="J6:K6"/>
    <mergeCell ref="P4:R4"/>
    <mergeCell ref="M5:N5"/>
    <mergeCell ref="P5:Q5"/>
    <mergeCell ref="M4:O4"/>
    <mergeCell ref="P6:Q6"/>
    <mergeCell ref="P14:Q14"/>
    <mergeCell ref="P13:R13"/>
    <mergeCell ref="A23:R23"/>
    <mergeCell ref="B14:C14"/>
    <mergeCell ref="E14:F14"/>
    <mergeCell ref="J13:L13"/>
    <mergeCell ref="J14:K14"/>
    <mergeCell ref="M14:N14"/>
    <mergeCell ref="B13:D13"/>
    <mergeCell ref="E13:G13"/>
    <mergeCell ref="H13:I13"/>
  </mergeCells>
  <printOptions/>
  <pageMargins left="0.5905511811023623" right="0.5905511811023623" top="0.984251968503937" bottom="0.27" header="0.5118110236220472" footer="0.39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3"/>
  <sheetViews>
    <sheetView zoomScalePageLayoutView="0" workbookViewId="0" topLeftCell="A1">
      <selection activeCell="N32" sqref="N32"/>
    </sheetView>
  </sheetViews>
  <sheetFormatPr defaultColWidth="9.00390625" defaultRowHeight="13.5"/>
  <cols>
    <col min="1" max="1" width="6.625" style="109" customWidth="1"/>
    <col min="2" max="2" width="5.50390625" style="166" customWidth="1"/>
    <col min="3" max="3" width="3.375" style="138" customWidth="1"/>
    <col min="4" max="4" width="5.50390625" style="154" customWidth="1"/>
    <col min="5" max="5" width="5.50390625" style="166" customWidth="1"/>
    <col min="6" max="6" width="3.375" style="138" customWidth="1"/>
    <col min="7" max="7" width="5.25390625" style="154" customWidth="1"/>
    <col min="8" max="8" width="5.50390625" style="166" customWidth="1"/>
    <col min="9" max="9" width="3.375" style="138" customWidth="1"/>
    <col min="10" max="10" width="5.25390625" style="154" customWidth="1"/>
    <col min="11" max="11" width="5.25390625" style="166" customWidth="1"/>
    <col min="12" max="12" width="3.375" style="138" customWidth="1"/>
    <col min="13" max="13" width="5.25390625" style="154" customWidth="1"/>
    <col min="14" max="14" width="5.25390625" style="166" customWidth="1"/>
    <col min="15" max="15" width="3.375" style="138" customWidth="1"/>
    <col min="16" max="16" width="5.25390625" style="154" customWidth="1"/>
    <col min="17" max="17" width="5.50390625" style="166" customWidth="1"/>
    <col min="18" max="18" width="3.375" style="138" customWidth="1"/>
    <col min="19" max="19" width="5.25390625" style="154" customWidth="1"/>
    <col min="20" max="20" width="7.75390625" style="109" customWidth="1"/>
    <col min="21" max="16384" width="9.00390625" style="109" customWidth="1"/>
  </cols>
  <sheetData>
    <row r="1" spans="1:20" ht="12.75" customHeight="1">
      <c r="A1" s="9" t="s">
        <v>106</v>
      </c>
      <c r="B1" s="159"/>
      <c r="C1" s="133"/>
      <c r="D1" s="146"/>
      <c r="E1" s="159"/>
      <c r="F1" s="133"/>
      <c r="G1" s="146"/>
      <c r="H1" s="159"/>
      <c r="I1" s="133"/>
      <c r="J1" s="146"/>
      <c r="K1" s="159"/>
      <c r="L1" s="133"/>
      <c r="M1" s="146"/>
      <c r="N1" s="159"/>
      <c r="O1" s="133"/>
      <c r="P1" s="146"/>
      <c r="Q1" s="159"/>
      <c r="R1" s="133"/>
      <c r="S1" s="146"/>
      <c r="T1" s="108"/>
    </row>
    <row r="2" spans="1:20" ht="18" customHeight="1">
      <c r="A2" s="70" t="s">
        <v>137</v>
      </c>
      <c r="B2" s="160"/>
      <c r="C2" s="134"/>
      <c r="D2" s="147"/>
      <c r="E2" s="160"/>
      <c r="F2" s="134"/>
      <c r="G2" s="147"/>
      <c r="H2" s="160"/>
      <c r="I2" s="134"/>
      <c r="J2" s="147"/>
      <c r="K2" s="160"/>
      <c r="L2" s="134"/>
      <c r="M2" s="147"/>
      <c r="N2" s="160"/>
      <c r="O2" s="134"/>
      <c r="P2" s="147"/>
      <c r="Q2" s="160"/>
      <c r="R2" s="134"/>
      <c r="S2" s="147"/>
      <c r="T2" s="2"/>
    </row>
    <row r="3" spans="1:19" ht="12.75" customHeight="1">
      <c r="A3" s="71" t="s">
        <v>54</v>
      </c>
      <c r="B3" s="161"/>
      <c r="C3" s="135"/>
      <c r="D3" s="148"/>
      <c r="E3" s="161"/>
      <c r="F3" s="135"/>
      <c r="G3" s="148"/>
      <c r="H3" s="161"/>
      <c r="I3" s="135"/>
      <c r="J3" s="148"/>
      <c r="K3" s="161"/>
      <c r="L3" s="135"/>
      <c r="M3" s="148"/>
      <c r="N3" s="161"/>
      <c r="O3" s="135"/>
      <c r="P3" s="148"/>
      <c r="Q3" s="161"/>
      <c r="R3" s="135"/>
      <c r="S3" s="148"/>
    </row>
    <row r="4" spans="1:23" ht="15.75" customHeight="1">
      <c r="A4" s="40" t="s">
        <v>19</v>
      </c>
      <c r="B4" s="424" t="s">
        <v>5</v>
      </c>
      <c r="C4" s="424"/>
      <c r="D4" s="424"/>
      <c r="E4" s="424" t="s">
        <v>6</v>
      </c>
      <c r="F4" s="424"/>
      <c r="G4" s="424"/>
      <c r="H4" s="424" t="s">
        <v>7</v>
      </c>
      <c r="I4" s="424"/>
      <c r="J4" s="424"/>
      <c r="K4" s="424" t="s">
        <v>16</v>
      </c>
      <c r="L4" s="424"/>
      <c r="M4" s="424"/>
      <c r="N4" s="424" t="s">
        <v>9</v>
      </c>
      <c r="O4" s="424"/>
      <c r="P4" s="425"/>
      <c r="Q4" s="424" t="s">
        <v>17</v>
      </c>
      <c r="R4" s="424"/>
      <c r="S4" s="425"/>
      <c r="U4" s="33"/>
      <c r="V4" s="33"/>
      <c r="W4" s="33"/>
    </row>
    <row r="5" spans="1:23" ht="15.75" customHeight="1">
      <c r="A5" s="37" t="s">
        <v>20</v>
      </c>
      <c r="B5" s="430" t="s">
        <v>138</v>
      </c>
      <c r="C5" s="430"/>
      <c r="D5" s="149" t="s">
        <v>4</v>
      </c>
      <c r="E5" s="430" t="s">
        <v>138</v>
      </c>
      <c r="F5" s="430"/>
      <c r="G5" s="149" t="s">
        <v>4</v>
      </c>
      <c r="H5" s="430" t="s">
        <v>138</v>
      </c>
      <c r="I5" s="430"/>
      <c r="J5" s="149" t="s">
        <v>4</v>
      </c>
      <c r="K5" s="430" t="s">
        <v>138</v>
      </c>
      <c r="L5" s="430"/>
      <c r="M5" s="149" t="s">
        <v>4</v>
      </c>
      <c r="N5" s="430" t="s">
        <v>138</v>
      </c>
      <c r="O5" s="430"/>
      <c r="P5" s="158" t="s">
        <v>4</v>
      </c>
      <c r="Q5" s="430" t="s">
        <v>138</v>
      </c>
      <c r="R5" s="430"/>
      <c r="S5" s="158" t="s">
        <v>4</v>
      </c>
      <c r="U5" s="33"/>
      <c r="V5" s="33"/>
      <c r="W5" s="22"/>
    </row>
    <row r="6" spans="1:23" ht="3.75" customHeight="1">
      <c r="A6" s="27"/>
      <c r="B6" s="162"/>
      <c r="C6" s="144"/>
      <c r="D6" s="157"/>
      <c r="E6" s="162"/>
      <c r="F6" s="144"/>
      <c r="G6" s="157"/>
      <c r="H6" s="162"/>
      <c r="I6" s="144"/>
      <c r="J6" s="157"/>
      <c r="K6" s="168"/>
      <c r="L6" s="141"/>
      <c r="M6" s="155"/>
      <c r="N6" s="164"/>
      <c r="O6" s="136"/>
      <c r="P6" s="150"/>
      <c r="Q6" s="164"/>
      <c r="R6" s="136"/>
      <c r="S6" s="150"/>
      <c r="U6" s="32"/>
      <c r="V6" s="32"/>
      <c r="W6" s="32"/>
    </row>
    <row r="7" spans="1:23" ht="15.75" customHeight="1">
      <c r="A7" s="29" t="s">
        <v>68</v>
      </c>
      <c r="B7" s="114">
        <v>68288</v>
      </c>
      <c r="C7" s="140"/>
      <c r="D7" s="112">
        <v>100</v>
      </c>
      <c r="E7" s="114">
        <v>24164</v>
      </c>
      <c r="F7" s="171">
        <v>0.725</v>
      </c>
      <c r="G7" s="112">
        <v>35.39</v>
      </c>
      <c r="H7" s="339">
        <v>10985</v>
      </c>
      <c r="I7" s="396">
        <v>0.644</v>
      </c>
      <c r="J7" s="294">
        <v>16.09</v>
      </c>
      <c r="K7" s="114">
        <v>0</v>
      </c>
      <c r="L7" s="140"/>
      <c r="M7" s="112">
        <v>0</v>
      </c>
      <c r="N7" s="114">
        <v>8217</v>
      </c>
      <c r="O7" s="171">
        <v>0.906</v>
      </c>
      <c r="P7" s="112">
        <v>12.03</v>
      </c>
      <c r="Q7" s="114">
        <v>11603</v>
      </c>
      <c r="R7" s="171">
        <v>0.828</v>
      </c>
      <c r="S7" s="112">
        <v>16.99</v>
      </c>
      <c r="U7" s="18"/>
      <c r="V7" s="31"/>
      <c r="W7" s="46"/>
    </row>
    <row r="8" spans="1:23" ht="15.75" customHeight="1">
      <c r="A8" s="29" t="s">
        <v>73</v>
      </c>
      <c r="B8" s="114">
        <v>75474</v>
      </c>
      <c r="C8" s="140"/>
      <c r="D8" s="112">
        <v>100</v>
      </c>
      <c r="E8" s="114">
        <v>19821</v>
      </c>
      <c r="F8" s="171">
        <v>0.005</v>
      </c>
      <c r="G8" s="112">
        <v>26.26</v>
      </c>
      <c r="H8" s="114">
        <v>12607</v>
      </c>
      <c r="I8" s="171">
        <v>0.449</v>
      </c>
      <c r="J8" s="112">
        <v>16.7</v>
      </c>
      <c r="K8" s="397">
        <v>0</v>
      </c>
      <c r="L8" s="398"/>
      <c r="M8" s="399">
        <v>0</v>
      </c>
      <c r="N8" s="114">
        <v>7699</v>
      </c>
      <c r="O8" s="171">
        <v>0.665</v>
      </c>
      <c r="P8" s="112">
        <v>10.2</v>
      </c>
      <c r="Q8" s="114">
        <v>28185</v>
      </c>
      <c r="R8" s="171">
        <v>0.795</v>
      </c>
      <c r="S8" s="112">
        <v>37.35</v>
      </c>
      <c r="U8" s="18"/>
      <c r="V8" s="31"/>
      <c r="W8" s="46"/>
    </row>
    <row r="9" spans="1:23" ht="15.75" customHeight="1">
      <c r="A9" s="29" t="s">
        <v>77</v>
      </c>
      <c r="B9" s="114">
        <v>80922</v>
      </c>
      <c r="C9" s="140"/>
      <c r="D9" s="112">
        <v>100</v>
      </c>
      <c r="E9" s="114">
        <v>20566</v>
      </c>
      <c r="F9" s="171">
        <v>0.945</v>
      </c>
      <c r="G9" s="112">
        <v>25.42</v>
      </c>
      <c r="H9" s="114">
        <v>11529</v>
      </c>
      <c r="I9" s="171">
        <v>0.365</v>
      </c>
      <c r="J9" s="112">
        <v>14.25</v>
      </c>
      <c r="K9" s="397">
        <v>0</v>
      </c>
      <c r="L9" s="398"/>
      <c r="M9" s="399">
        <v>0</v>
      </c>
      <c r="N9" s="114">
        <v>7958</v>
      </c>
      <c r="O9" s="171">
        <v>0.442</v>
      </c>
      <c r="P9" s="112">
        <v>9.83</v>
      </c>
      <c r="Q9" s="114">
        <v>31285</v>
      </c>
      <c r="R9" s="171">
        <v>0.526</v>
      </c>
      <c r="S9" s="112">
        <v>38.66</v>
      </c>
      <c r="U9" s="18"/>
      <c r="V9" s="31"/>
      <c r="W9" s="46"/>
    </row>
    <row r="10" spans="1:23" ht="15.75" customHeight="1">
      <c r="A10" s="29" t="s">
        <v>128</v>
      </c>
      <c r="B10" s="163">
        <v>79479</v>
      </c>
      <c r="C10" s="140"/>
      <c r="D10" s="112">
        <v>100</v>
      </c>
      <c r="E10" s="167">
        <v>16651</v>
      </c>
      <c r="F10" s="171">
        <v>0.8</v>
      </c>
      <c r="G10" s="112">
        <v>20.95</v>
      </c>
      <c r="H10" s="115">
        <v>10755</v>
      </c>
      <c r="I10" s="140"/>
      <c r="J10" s="112">
        <v>13.53</v>
      </c>
      <c r="K10" s="339">
        <v>0</v>
      </c>
      <c r="L10" s="340"/>
      <c r="M10" s="294">
        <v>0</v>
      </c>
      <c r="N10" s="114">
        <v>7570</v>
      </c>
      <c r="O10" s="171">
        <v>0.068</v>
      </c>
      <c r="P10" s="112">
        <v>9.52</v>
      </c>
      <c r="Q10" s="114">
        <v>25511</v>
      </c>
      <c r="R10" s="171">
        <v>0.753</v>
      </c>
      <c r="S10" s="112">
        <v>32.1</v>
      </c>
      <c r="U10" s="18"/>
      <c r="V10" s="30"/>
      <c r="W10" s="18"/>
    </row>
    <row r="11" spans="1:23" ht="15.75" customHeight="1">
      <c r="A11" s="29" t="s">
        <v>146</v>
      </c>
      <c r="B11" s="163">
        <f>SUM(E11:F11,H11:I11,K11:L11,N11:O11,Q11:R11,B20:C20,E20:F20,H20:I20,K20:L20,N20:O20,Q20:R20)</f>
        <v>74308.99</v>
      </c>
      <c r="C11" s="140"/>
      <c r="D11" s="112">
        <v>100</v>
      </c>
      <c r="E11" s="167">
        <v>24013</v>
      </c>
      <c r="F11" s="171">
        <v>0.787</v>
      </c>
      <c r="G11" s="112">
        <f>(E11+F11)/$B$11*100</f>
        <v>32.31612621837546</v>
      </c>
      <c r="H11" s="115">
        <v>10303</v>
      </c>
      <c r="I11" s="171">
        <v>0.613</v>
      </c>
      <c r="J11" s="112">
        <f>(H11+I11)/$B$11*100</f>
        <v>13.86590370828617</v>
      </c>
      <c r="K11" s="339">
        <v>0</v>
      </c>
      <c r="L11" s="340"/>
      <c r="M11" s="112">
        <f>(K11+L11)/$B$11*100</f>
        <v>0</v>
      </c>
      <c r="N11" s="114">
        <v>10593</v>
      </c>
      <c r="O11" s="171">
        <v>0.665</v>
      </c>
      <c r="P11" s="112">
        <f>(N11+O11)/$B$11*100</f>
        <v>14.256236022047938</v>
      </c>
      <c r="Q11" s="114">
        <v>9403</v>
      </c>
      <c r="R11" s="171">
        <v>0.05</v>
      </c>
      <c r="S11" s="112">
        <f>(Q11+R11)/$B$11*100</f>
        <v>12.653987088237908</v>
      </c>
      <c r="T11" s="341"/>
      <c r="U11" s="18"/>
      <c r="V11" s="30"/>
      <c r="W11" s="18"/>
    </row>
    <row r="12" spans="1:23" ht="3" customHeight="1">
      <c r="A12" s="29"/>
      <c r="B12" s="342"/>
      <c r="C12" s="343"/>
      <c r="D12" s="344"/>
      <c r="E12" s="342"/>
      <c r="F12" s="343"/>
      <c r="G12" s="344"/>
      <c r="H12" s="342"/>
      <c r="I12" s="343"/>
      <c r="J12" s="344"/>
      <c r="K12" s="345"/>
      <c r="L12" s="346"/>
      <c r="M12" s="347"/>
      <c r="N12" s="345"/>
      <c r="O12" s="346"/>
      <c r="P12" s="347"/>
      <c r="Q12" s="345"/>
      <c r="R12" s="346"/>
      <c r="S12" s="347"/>
      <c r="T12" s="341"/>
      <c r="U12" s="32"/>
      <c r="V12" s="32"/>
      <c r="W12" s="32"/>
    </row>
    <row r="13" spans="1:20" ht="15.75" customHeight="1">
      <c r="A13" s="40" t="s">
        <v>19</v>
      </c>
      <c r="B13" s="423" t="s">
        <v>8</v>
      </c>
      <c r="C13" s="423"/>
      <c r="D13" s="423"/>
      <c r="E13" s="423" t="s">
        <v>18</v>
      </c>
      <c r="F13" s="423"/>
      <c r="G13" s="423"/>
      <c r="H13" s="423" t="s">
        <v>50</v>
      </c>
      <c r="I13" s="423"/>
      <c r="J13" s="423"/>
      <c r="K13" s="423" t="s">
        <v>14</v>
      </c>
      <c r="L13" s="423"/>
      <c r="M13" s="423"/>
      <c r="N13" s="423" t="s">
        <v>142</v>
      </c>
      <c r="O13" s="423"/>
      <c r="P13" s="422"/>
      <c r="Q13" s="423" t="s">
        <v>12</v>
      </c>
      <c r="R13" s="423"/>
      <c r="S13" s="422"/>
      <c r="T13" s="341"/>
    </row>
    <row r="14" spans="1:20" ht="15.75" customHeight="1">
      <c r="A14" s="37" t="s">
        <v>20</v>
      </c>
      <c r="B14" s="429" t="s">
        <v>138</v>
      </c>
      <c r="C14" s="429"/>
      <c r="D14" s="332" t="s">
        <v>4</v>
      </c>
      <c r="E14" s="429" t="s">
        <v>138</v>
      </c>
      <c r="F14" s="429"/>
      <c r="G14" s="332" t="s">
        <v>4</v>
      </c>
      <c r="H14" s="429" t="s">
        <v>138</v>
      </c>
      <c r="I14" s="429"/>
      <c r="J14" s="332" t="s">
        <v>4</v>
      </c>
      <c r="K14" s="429" t="s">
        <v>138</v>
      </c>
      <c r="L14" s="429"/>
      <c r="M14" s="332" t="s">
        <v>4</v>
      </c>
      <c r="N14" s="429" t="s">
        <v>138</v>
      </c>
      <c r="O14" s="429"/>
      <c r="P14" s="334" t="s">
        <v>4</v>
      </c>
      <c r="Q14" s="429" t="s">
        <v>138</v>
      </c>
      <c r="R14" s="429"/>
      <c r="S14" s="334" t="s">
        <v>4</v>
      </c>
      <c r="T14" s="341"/>
    </row>
    <row r="15" spans="1:20" ht="3" customHeight="1">
      <c r="A15" s="35"/>
      <c r="B15" s="348"/>
      <c r="C15" s="143"/>
      <c r="D15" s="336"/>
      <c r="E15" s="348"/>
      <c r="F15" s="143"/>
      <c r="G15" s="336"/>
      <c r="H15" s="342"/>
      <c r="I15" s="343"/>
      <c r="J15" s="344"/>
      <c r="K15" s="348"/>
      <c r="L15" s="143"/>
      <c r="M15" s="336"/>
      <c r="N15" s="348"/>
      <c r="O15" s="143"/>
      <c r="P15" s="336"/>
      <c r="Q15" s="348"/>
      <c r="R15" s="143"/>
      <c r="S15" s="336"/>
      <c r="T15" s="341"/>
    </row>
    <row r="16" spans="1:20" ht="15.75" customHeight="1">
      <c r="A16" s="29" t="s">
        <v>68</v>
      </c>
      <c r="B16" s="114">
        <v>3898</v>
      </c>
      <c r="C16" s="171">
        <v>0.619</v>
      </c>
      <c r="D16" s="112">
        <v>5.71</v>
      </c>
      <c r="E16" s="114">
        <v>0</v>
      </c>
      <c r="F16" s="140"/>
      <c r="G16" s="112">
        <v>0</v>
      </c>
      <c r="H16" s="339">
        <v>0</v>
      </c>
      <c r="I16" s="349"/>
      <c r="J16" s="294">
        <v>0</v>
      </c>
      <c r="K16" s="114">
        <v>4596</v>
      </c>
      <c r="L16" s="171">
        <v>0.466</v>
      </c>
      <c r="M16" s="112">
        <v>6.73</v>
      </c>
      <c r="N16" s="339">
        <v>0</v>
      </c>
      <c r="O16" s="349"/>
      <c r="P16" s="294">
        <v>0</v>
      </c>
      <c r="Q16" s="114">
        <v>4820</v>
      </c>
      <c r="R16" s="171">
        <v>0.797</v>
      </c>
      <c r="S16" s="112">
        <v>7.06</v>
      </c>
      <c r="T16" s="341"/>
    </row>
    <row r="17" spans="1:20" ht="15.75" customHeight="1">
      <c r="A17" s="29" t="s">
        <v>73</v>
      </c>
      <c r="B17" s="114">
        <v>3838</v>
      </c>
      <c r="C17" s="140"/>
      <c r="D17" s="112">
        <v>5.09</v>
      </c>
      <c r="E17" s="339">
        <v>0</v>
      </c>
      <c r="F17" s="349"/>
      <c r="G17" s="294">
        <v>0</v>
      </c>
      <c r="H17" s="339">
        <v>0</v>
      </c>
      <c r="I17" s="349"/>
      <c r="J17" s="294">
        <v>0</v>
      </c>
      <c r="K17" s="114">
        <v>0</v>
      </c>
      <c r="L17" s="140"/>
      <c r="M17" s="112">
        <v>0</v>
      </c>
      <c r="N17" s="339">
        <v>0</v>
      </c>
      <c r="O17" s="349"/>
      <c r="P17" s="294">
        <v>0</v>
      </c>
      <c r="Q17" s="114">
        <v>3322</v>
      </c>
      <c r="R17" s="171">
        <v>0.078</v>
      </c>
      <c r="S17" s="112">
        <v>4.4</v>
      </c>
      <c r="T17" s="341"/>
    </row>
    <row r="18" spans="1:20" ht="15.75" customHeight="1">
      <c r="A18" s="29" t="s">
        <v>77</v>
      </c>
      <c r="B18" s="114">
        <v>3512</v>
      </c>
      <c r="C18" s="140"/>
      <c r="D18" s="112">
        <v>4.34</v>
      </c>
      <c r="E18" s="339">
        <v>0</v>
      </c>
      <c r="F18" s="349"/>
      <c r="G18" s="294">
        <v>0</v>
      </c>
      <c r="H18" s="339">
        <v>0</v>
      </c>
      <c r="I18" s="349"/>
      <c r="J18" s="294">
        <v>0</v>
      </c>
      <c r="K18" s="339">
        <v>0</v>
      </c>
      <c r="L18" s="350"/>
      <c r="M18" s="294">
        <v>0</v>
      </c>
      <c r="N18" s="292">
        <v>1240</v>
      </c>
      <c r="O18" s="171">
        <v>0.86</v>
      </c>
      <c r="P18" s="294">
        <v>1.53</v>
      </c>
      <c r="Q18" s="114">
        <v>4828</v>
      </c>
      <c r="R18" s="171">
        <v>0.853</v>
      </c>
      <c r="S18" s="112">
        <v>5.97</v>
      </c>
      <c r="T18" s="341"/>
    </row>
    <row r="19" spans="1:20" ht="15.75" customHeight="1">
      <c r="A19" s="29" t="s">
        <v>128</v>
      </c>
      <c r="B19" s="114">
        <v>3041</v>
      </c>
      <c r="C19" s="171">
        <v>0.859</v>
      </c>
      <c r="D19" s="112">
        <v>3.83</v>
      </c>
      <c r="E19" s="114">
        <v>0</v>
      </c>
      <c r="F19" s="143"/>
      <c r="G19" s="112">
        <v>0</v>
      </c>
      <c r="H19" s="114">
        <v>9883</v>
      </c>
      <c r="I19" s="171">
        <v>0.357</v>
      </c>
      <c r="J19" s="112">
        <v>12.44</v>
      </c>
      <c r="K19" s="114">
        <v>0</v>
      </c>
      <c r="L19" s="169"/>
      <c r="M19" s="112">
        <v>0</v>
      </c>
      <c r="N19" s="114">
        <v>948</v>
      </c>
      <c r="O19" s="171">
        <v>0.427</v>
      </c>
      <c r="P19" s="112">
        <v>1.19</v>
      </c>
      <c r="Q19" s="114">
        <v>5116</v>
      </c>
      <c r="R19" s="171">
        <v>0.721</v>
      </c>
      <c r="S19" s="112">
        <v>6.44</v>
      </c>
      <c r="T19" s="341"/>
    </row>
    <row r="20" spans="1:20" ht="15.75" customHeight="1">
      <c r="A20" s="29" t="s">
        <v>146</v>
      </c>
      <c r="B20" s="114">
        <v>1427</v>
      </c>
      <c r="C20" s="171"/>
      <c r="D20" s="112">
        <f>(B20+C20)/$B$11*100</f>
        <v>1.9203598380222904</v>
      </c>
      <c r="E20" s="114">
        <v>0</v>
      </c>
      <c r="F20" s="143"/>
      <c r="G20" s="112">
        <f>(E20+F20)/$B$11*100</f>
        <v>0</v>
      </c>
      <c r="H20" s="114">
        <v>7622</v>
      </c>
      <c r="I20" s="171">
        <v>0.906</v>
      </c>
      <c r="J20" s="112">
        <f>(H20+I20)/$B$11*100</f>
        <v>10.258390000994495</v>
      </c>
      <c r="K20" s="114">
        <v>0</v>
      </c>
      <c r="L20" s="169"/>
      <c r="M20" s="112">
        <f>(K20+L20)/$B$11*100</f>
        <v>0</v>
      </c>
      <c r="N20" s="114">
        <v>0</v>
      </c>
      <c r="O20" s="170"/>
      <c r="P20" s="112">
        <f>(N20+O20)/$B$11*100</f>
        <v>0</v>
      </c>
      <c r="Q20" s="114">
        <v>10944</v>
      </c>
      <c r="R20" s="171">
        <v>0.969</v>
      </c>
      <c r="S20" s="112">
        <f>(Q20+R20)/$B$11*100</f>
        <v>14.72899712403573</v>
      </c>
      <c r="T20" s="341"/>
    </row>
    <row r="21" spans="1:19" ht="3" customHeight="1">
      <c r="A21" s="17"/>
      <c r="B21" s="400"/>
      <c r="C21" s="401"/>
      <c r="D21" s="402"/>
      <c r="E21" s="400"/>
      <c r="F21" s="401"/>
      <c r="G21" s="402"/>
      <c r="H21" s="400"/>
      <c r="I21" s="401"/>
      <c r="J21" s="402"/>
      <c r="K21" s="400"/>
      <c r="L21" s="401"/>
      <c r="M21" s="402"/>
      <c r="N21" s="400"/>
      <c r="O21" s="401"/>
      <c r="P21" s="402"/>
      <c r="Q21" s="400"/>
      <c r="R21" s="401"/>
      <c r="S21" s="402"/>
    </row>
    <row r="22" spans="1:20" ht="13.5" customHeight="1">
      <c r="A22" s="91" t="s">
        <v>57</v>
      </c>
      <c r="B22" s="403"/>
      <c r="C22" s="404"/>
      <c r="D22" s="405"/>
      <c r="E22" s="403"/>
      <c r="F22" s="404"/>
      <c r="G22" s="405"/>
      <c r="H22" s="403"/>
      <c r="I22" s="404"/>
      <c r="J22" s="405"/>
      <c r="K22" s="406"/>
      <c r="L22" s="407"/>
      <c r="M22" s="408"/>
      <c r="N22" s="406"/>
      <c r="O22" s="407"/>
      <c r="P22" s="408"/>
      <c r="Q22" s="345"/>
      <c r="R22" s="346"/>
      <c r="S22" s="347"/>
      <c r="T22" s="4"/>
    </row>
    <row r="23" spans="1:20" ht="25.5" customHeight="1">
      <c r="A23" s="434" t="s">
        <v>153</v>
      </c>
      <c r="B23" s="434"/>
      <c r="C23" s="434"/>
      <c r="D23" s="434"/>
      <c r="E23" s="434"/>
      <c r="F23" s="434"/>
      <c r="G23" s="434"/>
      <c r="H23" s="434"/>
      <c r="I23" s="434"/>
      <c r="J23" s="434"/>
      <c r="K23" s="434"/>
      <c r="L23" s="434"/>
      <c r="M23" s="434"/>
      <c r="N23" s="434"/>
      <c r="O23" s="434"/>
      <c r="P23" s="434"/>
      <c r="Q23" s="434"/>
      <c r="R23" s="434"/>
      <c r="S23" s="434"/>
      <c r="T23" s="4"/>
    </row>
  </sheetData>
  <sheetProtection/>
  <mergeCells count="25">
    <mergeCell ref="N4:P4"/>
    <mergeCell ref="Q4:S4"/>
    <mergeCell ref="B5:C5"/>
    <mergeCell ref="E5:F5"/>
    <mergeCell ref="B4:D4"/>
    <mergeCell ref="E4:G4"/>
    <mergeCell ref="H4:J4"/>
    <mergeCell ref="K4:M4"/>
    <mergeCell ref="H5:I5"/>
    <mergeCell ref="K5:L5"/>
    <mergeCell ref="N5:O5"/>
    <mergeCell ref="N14:O14"/>
    <mergeCell ref="Q14:R14"/>
    <mergeCell ref="N13:P13"/>
    <mergeCell ref="Q13:S13"/>
    <mergeCell ref="Q5:R5"/>
    <mergeCell ref="A23:S23"/>
    <mergeCell ref="B14:C14"/>
    <mergeCell ref="E14:F14"/>
    <mergeCell ref="H14:I14"/>
    <mergeCell ref="K14:L14"/>
    <mergeCell ref="B13:D13"/>
    <mergeCell ref="E13:G13"/>
    <mergeCell ref="H13:J13"/>
    <mergeCell ref="K13:M13"/>
  </mergeCells>
  <printOptions/>
  <pageMargins left="0.5905511811023623" right="0.5905511811023623" top="0.984251968503937" bottom="0.27" header="0.5118110236220472" footer="0.39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2"/>
  <sheetViews>
    <sheetView zoomScalePageLayoutView="0" workbookViewId="0" topLeftCell="A1">
      <selection activeCell="P30" sqref="P30"/>
    </sheetView>
  </sheetViews>
  <sheetFormatPr defaultColWidth="9.00390625" defaultRowHeight="13.5"/>
  <cols>
    <col min="1" max="1" width="6.625" style="109" customWidth="1"/>
    <col min="2" max="2" width="5.875" style="109" customWidth="1"/>
    <col min="3" max="3" width="2.50390625" style="109" customWidth="1"/>
    <col min="4" max="4" width="5.625" style="154" customWidth="1"/>
    <col min="5" max="5" width="5.875" style="109" customWidth="1"/>
    <col min="6" max="6" width="2.50390625" style="109" customWidth="1"/>
    <col min="7" max="7" width="5.625" style="154" customWidth="1"/>
    <col min="8" max="8" width="5.875" style="109" customWidth="1"/>
    <col min="9" max="9" width="2.50390625" style="109" customWidth="1"/>
    <col min="10" max="10" width="5.625" style="154" customWidth="1"/>
    <col min="11" max="11" width="5.875" style="109" customWidth="1"/>
    <col min="12" max="12" width="2.50390625" style="109" customWidth="1"/>
    <col min="13" max="13" width="5.625" style="154" customWidth="1"/>
    <col min="14" max="14" width="5.875" style="109" customWidth="1"/>
    <col min="15" max="15" width="2.50390625" style="109" customWidth="1"/>
    <col min="16" max="16" width="5.625" style="109" customWidth="1"/>
    <col min="17" max="17" width="5.875" style="109" customWidth="1"/>
    <col min="18" max="18" width="2.50390625" style="109" customWidth="1"/>
    <col min="19" max="19" width="5.625" style="109" customWidth="1"/>
    <col min="20" max="20" width="7.75390625" style="109" customWidth="1"/>
    <col min="21" max="16384" width="9.00390625" style="109" customWidth="1"/>
  </cols>
  <sheetData>
    <row r="1" spans="1:20" ht="12.75" customHeight="1">
      <c r="A1" s="9" t="s">
        <v>106</v>
      </c>
      <c r="B1" s="107"/>
      <c r="C1" s="107"/>
      <c r="D1" s="146"/>
      <c r="E1" s="107"/>
      <c r="F1" s="107"/>
      <c r="G1" s="146"/>
      <c r="H1" s="107"/>
      <c r="I1" s="107"/>
      <c r="J1" s="146"/>
      <c r="K1" s="107"/>
      <c r="L1" s="107"/>
      <c r="M1" s="146"/>
      <c r="N1" s="107"/>
      <c r="O1" s="107"/>
      <c r="P1" s="107"/>
      <c r="Q1" s="107"/>
      <c r="R1" s="107"/>
      <c r="S1" s="107"/>
      <c r="T1" s="108"/>
    </row>
    <row r="2" spans="1:20" ht="18" customHeight="1">
      <c r="A2" s="70" t="s">
        <v>137</v>
      </c>
      <c r="B2" s="14"/>
      <c r="C2" s="14"/>
      <c r="D2" s="147"/>
      <c r="E2" s="14"/>
      <c r="F2" s="14"/>
      <c r="G2" s="147"/>
      <c r="H2" s="14"/>
      <c r="I2" s="14"/>
      <c r="J2" s="147"/>
      <c r="K2" s="14"/>
      <c r="L2" s="14"/>
      <c r="M2" s="147"/>
      <c r="N2" s="14"/>
      <c r="O2" s="14"/>
      <c r="P2" s="14"/>
      <c r="Q2" s="14"/>
      <c r="R2" s="14"/>
      <c r="S2" s="14"/>
      <c r="T2" s="2"/>
    </row>
    <row r="3" spans="1:19" ht="12.75" customHeight="1">
      <c r="A3" s="73" t="s">
        <v>154</v>
      </c>
      <c r="B3" s="5"/>
      <c r="C3" s="5"/>
      <c r="D3" s="153"/>
      <c r="E3" s="5"/>
      <c r="F3" s="5"/>
      <c r="G3" s="153"/>
      <c r="H3" s="5"/>
      <c r="I3" s="5"/>
      <c r="J3" s="153"/>
      <c r="K3" s="5"/>
      <c r="L3" s="5"/>
      <c r="M3" s="153"/>
      <c r="N3" s="5"/>
      <c r="O3" s="5"/>
      <c r="P3" s="5"/>
      <c r="Q3" s="5"/>
      <c r="R3" s="5"/>
      <c r="S3" s="5"/>
    </row>
    <row r="4" spans="1:13" ht="15.75" customHeight="1">
      <c r="A4" s="40" t="s">
        <v>19</v>
      </c>
      <c r="B4" s="424" t="s">
        <v>5</v>
      </c>
      <c r="C4" s="424"/>
      <c r="D4" s="424"/>
      <c r="E4" s="424" t="s">
        <v>9</v>
      </c>
      <c r="F4" s="424"/>
      <c r="G4" s="424"/>
      <c r="H4" s="424" t="s">
        <v>12</v>
      </c>
      <c r="I4" s="424"/>
      <c r="J4" s="424"/>
      <c r="K4" s="424" t="s">
        <v>13</v>
      </c>
      <c r="L4" s="424"/>
      <c r="M4" s="425"/>
    </row>
    <row r="5" spans="1:13" ht="15.75" customHeight="1">
      <c r="A5" s="37" t="s">
        <v>20</v>
      </c>
      <c r="B5" s="430" t="s">
        <v>138</v>
      </c>
      <c r="C5" s="430"/>
      <c r="D5" s="149" t="s">
        <v>4</v>
      </c>
      <c r="E5" s="430" t="s">
        <v>138</v>
      </c>
      <c r="F5" s="430"/>
      <c r="G5" s="149" t="s">
        <v>4</v>
      </c>
      <c r="H5" s="430" t="s">
        <v>138</v>
      </c>
      <c r="I5" s="430"/>
      <c r="J5" s="149" t="s">
        <v>4</v>
      </c>
      <c r="K5" s="430" t="s">
        <v>138</v>
      </c>
      <c r="L5" s="430"/>
      <c r="M5" s="158" t="s">
        <v>4</v>
      </c>
    </row>
    <row r="6" spans="1:13" ht="3" customHeight="1">
      <c r="A6" s="16"/>
      <c r="B6" s="24"/>
      <c r="C6" s="24"/>
      <c r="D6" s="157"/>
      <c r="E6" s="24"/>
      <c r="F6" s="24"/>
      <c r="G6" s="157"/>
      <c r="H6" s="24"/>
      <c r="I6" s="24"/>
      <c r="J6" s="157"/>
      <c r="K6" s="24"/>
      <c r="L6" s="24"/>
      <c r="M6" s="157"/>
    </row>
    <row r="7" spans="1:13" ht="15.75" customHeight="1">
      <c r="A7" s="23" t="s">
        <v>129</v>
      </c>
      <c r="B7" s="122">
        <v>73261</v>
      </c>
      <c r="C7" s="44"/>
      <c r="D7" s="116">
        <v>100</v>
      </c>
      <c r="E7" s="121">
        <v>0</v>
      </c>
      <c r="F7" s="28"/>
      <c r="G7" s="111">
        <v>0</v>
      </c>
      <c r="H7" s="122">
        <v>1781</v>
      </c>
      <c r="I7" s="44"/>
      <c r="J7" s="116">
        <v>2.43</v>
      </c>
      <c r="K7" s="122">
        <v>71480</v>
      </c>
      <c r="L7" s="24"/>
      <c r="M7" s="116">
        <v>97.57</v>
      </c>
    </row>
    <row r="8" spans="1:13" ht="15.75" customHeight="1">
      <c r="A8" s="23" t="s">
        <v>100</v>
      </c>
      <c r="B8" s="122">
        <v>79976</v>
      </c>
      <c r="C8" s="44"/>
      <c r="D8" s="116">
        <v>100</v>
      </c>
      <c r="E8" s="121">
        <v>0</v>
      </c>
      <c r="F8" s="28"/>
      <c r="G8" s="111">
        <v>0</v>
      </c>
      <c r="H8" s="122">
        <v>209</v>
      </c>
      <c r="I8" s="44"/>
      <c r="J8" s="116">
        <v>0.26</v>
      </c>
      <c r="K8" s="122">
        <v>79767</v>
      </c>
      <c r="L8" s="24"/>
      <c r="M8" s="116">
        <v>99.74</v>
      </c>
    </row>
    <row r="9" spans="1:13" s="24" customFormat="1" ht="15.75" customHeight="1">
      <c r="A9" s="23" t="s">
        <v>145</v>
      </c>
      <c r="B9" s="120">
        <v>86605</v>
      </c>
      <c r="C9" s="45"/>
      <c r="D9" s="112">
        <v>100</v>
      </c>
      <c r="E9" s="351">
        <v>0</v>
      </c>
      <c r="F9" s="288"/>
      <c r="G9" s="112">
        <v>0</v>
      </c>
      <c r="H9" s="352">
        <v>3270</v>
      </c>
      <c r="I9" s="45"/>
      <c r="J9" s="112">
        <v>3.78</v>
      </c>
      <c r="K9" s="352">
        <v>83335</v>
      </c>
      <c r="L9" s="272"/>
      <c r="M9" s="112">
        <v>96.22</v>
      </c>
    </row>
    <row r="10" spans="1:13" s="24" customFormat="1" ht="15.75" customHeight="1">
      <c r="A10" s="23" t="s">
        <v>166</v>
      </c>
      <c r="B10" s="120">
        <v>60042</v>
      </c>
      <c r="C10" s="45"/>
      <c r="D10" s="112">
        <v>100</v>
      </c>
      <c r="E10" s="351">
        <v>0</v>
      </c>
      <c r="F10" s="288"/>
      <c r="G10" s="112">
        <v>0</v>
      </c>
      <c r="H10" s="352">
        <v>163</v>
      </c>
      <c r="I10" s="45"/>
      <c r="J10" s="112">
        <v>0.27</v>
      </c>
      <c r="K10" s="352">
        <v>59879</v>
      </c>
      <c r="L10" s="272"/>
      <c r="M10" s="112">
        <v>99.73</v>
      </c>
    </row>
    <row r="11" spans="1:13" ht="3.75" customHeight="1">
      <c r="A11" s="17"/>
      <c r="B11" s="32"/>
      <c r="C11" s="32"/>
      <c r="D11" s="155"/>
      <c r="E11" s="32"/>
      <c r="F11" s="32"/>
      <c r="G11" s="155"/>
      <c r="H11" s="32"/>
      <c r="I11" s="32"/>
      <c r="J11" s="155"/>
      <c r="K11" s="32"/>
      <c r="L11" s="32"/>
      <c r="M11" s="155"/>
    </row>
    <row r="12" spans="1:20" ht="13.5" customHeight="1">
      <c r="A12" s="91" t="s">
        <v>57</v>
      </c>
      <c r="B12" s="15"/>
      <c r="C12" s="15"/>
      <c r="D12" s="152"/>
      <c r="E12" s="15"/>
      <c r="F12" s="15"/>
      <c r="G12" s="152"/>
      <c r="H12" s="15"/>
      <c r="I12" s="15"/>
      <c r="J12" s="152"/>
      <c r="K12" s="36"/>
      <c r="L12" s="36"/>
      <c r="M12" s="156"/>
      <c r="N12" s="32"/>
      <c r="O12" s="32"/>
      <c r="P12" s="32"/>
      <c r="Q12" s="32"/>
      <c r="R12" s="32"/>
      <c r="S12" s="32"/>
      <c r="T12" s="4"/>
    </row>
  </sheetData>
  <sheetProtection/>
  <mergeCells count="8">
    <mergeCell ref="B5:C5"/>
    <mergeCell ref="E5:F5"/>
    <mergeCell ref="H5:I5"/>
    <mergeCell ref="K5:L5"/>
    <mergeCell ref="B4:D4"/>
    <mergeCell ref="E4:G4"/>
    <mergeCell ref="H4:J4"/>
    <mergeCell ref="K4:M4"/>
  </mergeCells>
  <printOptions/>
  <pageMargins left="0.5905511811023623" right="0.5905511811023623" top="0.984251968503937" bottom="0.27" header="0.5118110236220472" footer="0.3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2015-03-10T09:57:36Z</cp:lastPrinted>
  <dcterms:created xsi:type="dcterms:W3CDTF">2003-07-30T02:20:32Z</dcterms:created>
  <dcterms:modified xsi:type="dcterms:W3CDTF">2015-03-23T02:51:13Z</dcterms:modified>
  <cp:category/>
  <cp:version/>
  <cp:contentType/>
  <cp:contentStatus/>
</cp:coreProperties>
</file>