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390" windowWidth="15480" windowHeight="5970" activeTab="2"/>
  </bookViews>
  <sheets>
    <sheet name="１１　選挙" sheetId="1" r:id="rId1"/>
    <sheet name="1 選挙 1～2" sheetId="2" r:id="rId2"/>
    <sheet name="1 選挙 3～4" sheetId="3" r:id="rId3"/>
    <sheet name="1 選挙 5(1)～(3)" sheetId="4" r:id="rId4"/>
    <sheet name="1 選挙 5(4)～(6)" sheetId="5" r:id="rId5"/>
    <sheet name="1 選挙 5(7)～(8)" sheetId="6" r:id="rId6"/>
  </sheets>
  <definedNames/>
  <calcPr fullCalcOnLoad="1"/>
</workbook>
</file>

<file path=xl/sharedStrings.xml><?xml version="1.0" encoding="utf-8"?>
<sst xmlns="http://schemas.openxmlformats.org/spreadsheetml/2006/main" count="1038" uniqueCount="306">
  <si>
    <t>１　　選　　　　挙</t>
  </si>
  <si>
    <t>１表　選挙人名簿登録者数の推移</t>
  </si>
  <si>
    <t>調　　査　　日</t>
  </si>
  <si>
    <t>登　　録　　者　　数</t>
  </si>
  <si>
    <t>総　　数</t>
  </si>
  <si>
    <t>男</t>
  </si>
  <si>
    <t>女</t>
  </si>
  <si>
    <t>13 . 9 . 2</t>
  </si>
  <si>
    <t>14 . 9 . 2</t>
  </si>
  <si>
    <t>15 . 9 . 2</t>
  </si>
  <si>
    <t>２表　選挙別有権者数と投票率</t>
  </si>
  <si>
    <t>執行年月日</t>
  </si>
  <si>
    <t>選　挙　名</t>
  </si>
  <si>
    <t>選挙当日の有権者数</t>
  </si>
  <si>
    <t>投　　票　　者　　数</t>
  </si>
  <si>
    <t>投　　　票　　　率</t>
  </si>
  <si>
    <t>総　数</t>
  </si>
  <si>
    <t>平　均</t>
  </si>
  <si>
    <t>得 票 数</t>
  </si>
  <si>
    <t>得票率</t>
  </si>
  <si>
    <t>総　　　　　数</t>
  </si>
  <si>
    <t>自由民主党</t>
  </si>
  <si>
    <t>公 　明　 党</t>
  </si>
  <si>
    <t>社会民主党</t>
  </si>
  <si>
    <t>日本共産党</t>
  </si>
  <si>
    <t>民　 主　 党</t>
  </si>
  <si>
    <t>新　 進 　党</t>
  </si>
  <si>
    <t>諸　　　　派</t>
  </si>
  <si>
    <t>無　 所 　属</t>
  </si>
  <si>
    <t>自　 由 　党</t>
  </si>
  <si>
    <t>公　 明 　党</t>
  </si>
  <si>
    <t>公　　　　明</t>
  </si>
  <si>
    <t>民　 主 　党</t>
  </si>
  <si>
    <t>新党さきがけ</t>
  </si>
  <si>
    <t>執　 行</t>
  </si>
  <si>
    <t>年月日</t>
  </si>
  <si>
    <t>市 民 の 党</t>
  </si>
  <si>
    <t>立川・生活者</t>
  </si>
  <si>
    <t>投票区</t>
  </si>
  <si>
    <t>投　 票 　所 　名</t>
  </si>
  <si>
    <t>投 　票　 所　 名</t>
  </si>
  <si>
    <t>総数</t>
  </si>
  <si>
    <t>市立第四小学校</t>
  </si>
  <si>
    <t>市立第一小学校</t>
  </si>
  <si>
    <t>都立立川高等学校</t>
  </si>
  <si>
    <t>市立第三小学校</t>
  </si>
  <si>
    <t>市立第六小学校</t>
  </si>
  <si>
    <t>市立第二小学校</t>
  </si>
  <si>
    <t>市立第五小学校</t>
  </si>
  <si>
    <t>昭和第一学園高等学校</t>
  </si>
  <si>
    <t>市立第八小学校</t>
  </si>
  <si>
    <t>市立第十小学校</t>
  </si>
  <si>
    <t>市立第九小学校</t>
  </si>
  <si>
    <t>市立西砂小学校</t>
  </si>
  <si>
    <t>市立けやき台小学校</t>
  </si>
  <si>
    <t>市立南砂小学校</t>
  </si>
  <si>
    <t>市立立川第九中学校</t>
  </si>
  <si>
    <t>市立幸小学校</t>
  </si>
  <si>
    <t>市立松中小学校</t>
  </si>
  <si>
    <t>市立見影橋保育園</t>
  </si>
  <si>
    <t>市立柏小学校</t>
  </si>
  <si>
    <t>市立上砂川小学校</t>
  </si>
  <si>
    <t>市立立川第五中学校</t>
  </si>
  <si>
    <t>市立立川第七中学校</t>
  </si>
  <si>
    <t>市立第七小学校</t>
  </si>
  <si>
    <t>立</t>
  </si>
  <si>
    <t>川</t>
  </si>
  <si>
    <t>生</t>
  </si>
  <si>
    <t>活</t>
  </si>
  <si>
    <t>者</t>
  </si>
  <si>
    <t>・</t>
  </si>
  <si>
    <t>ッ</t>
  </si>
  <si>
    <t>ト</t>
  </si>
  <si>
    <t>ワ</t>
  </si>
  <si>
    <t>無</t>
  </si>
  <si>
    <t>属</t>
  </si>
  <si>
    <t>所</t>
  </si>
  <si>
    <t>市</t>
  </si>
  <si>
    <t>党</t>
  </si>
  <si>
    <t>民</t>
  </si>
  <si>
    <t>社</t>
  </si>
  <si>
    <t>会</t>
  </si>
  <si>
    <t>主</t>
  </si>
  <si>
    <t>日</t>
  </si>
  <si>
    <t>本</t>
  </si>
  <si>
    <t>新</t>
  </si>
  <si>
    <t>大</t>
  </si>
  <si>
    <t>衆</t>
  </si>
  <si>
    <t>平</t>
  </si>
  <si>
    <t>和</t>
  </si>
  <si>
    <t>運</t>
  </si>
  <si>
    <t>動</t>
  </si>
  <si>
    <t>合</t>
  </si>
  <si>
    <t>連</t>
  </si>
  <si>
    <t>共</t>
  </si>
  <si>
    <t>産</t>
  </si>
  <si>
    <t>公</t>
  </si>
  <si>
    <t>明</t>
  </si>
  <si>
    <t>自</t>
  </si>
  <si>
    <t>由</t>
  </si>
  <si>
    <t>総</t>
  </si>
  <si>
    <t>数</t>
  </si>
  <si>
    <t>16 . 9 . 2</t>
  </si>
  <si>
    <t>新　進　党</t>
  </si>
  <si>
    <t>市立新生小学校</t>
  </si>
  <si>
    <t>17 . 9 . 2</t>
  </si>
  <si>
    <t>新党日本</t>
  </si>
  <si>
    <t>18 . 9 . 2</t>
  </si>
  <si>
    <t>３表　投票区別選挙人名簿登録者数</t>
  </si>
  <si>
    <t>４表　党派別当選者数</t>
  </si>
  <si>
    <t>５表　党派別得票状況</t>
  </si>
  <si>
    <t>前　年　比</t>
  </si>
  <si>
    <t>立川市女性総合センター</t>
  </si>
  <si>
    <t>国民新党</t>
  </si>
  <si>
    <t>みんなの党</t>
  </si>
  <si>
    <t>（１）　衆議院議員（小選挙区）</t>
  </si>
  <si>
    <t>（２）　衆議院議員（比例代表）</t>
  </si>
  <si>
    <t>（３）　参議院議員（東京都選挙区）</t>
  </si>
  <si>
    <t>（４）　参議院議員（比例代表）</t>
  </si>
  <si>
    <t>（５）　都　知　事</t>
  </si>
  <si>
    <t>（６）　都議会議員</t>
  </si>
  <si>
    <t>（７）　市　　　長</t>
  </si>
  <si>
    <t>（８）　市議会議員</t>
  </si>
  <si>
    <t>資料：選挙管理委員会</t>
  </si>
  <si>
    <t>M</t>
  </si>
  <si>
    <t>P</t>
  </si>
  <si>
    <t>D</t>
  </si>
  <si>
    <t>ネ</t>
  </si>
  <si>
    <t>と</t>
  </si>
  <si>
    <t>の</t>
  </si>
  <si>
    <t>｜</t>
  </si>
  <si>
    <t>ク</t>
  </si>
  <si>
    <t>－</t>
  </si>
  <si>
    <t xml:space="preserve"> 注：平成12年10月22日の衆議院議員選挙は補欠選挙。</t>
  </si>
  <si>
    <t>12. 6.25</t>
  </si>
  <si>
    <t>12.10.22</t>
  </si>
  <si>
    <t>15.11. 9</t>
  </si>
  <si>
    <t>17. 9.11</t>
  </si>
  <si>
    <t>21. 8.30</t>
  </si>
  <si>
    <t xml:space="preserve"> 8.10.20</t>
  </si>
  <si>
    <t>11,073.</t>
  </si>
  <si>
    <t>　注：得票数のうち、二重下線はあん分による小数点以下を示す。この場合、総数は一致しない場合がある。</t>
  </si>
  <si>
    <t xml:space="preserve"> 3. 4. 7</t>
  </si>
  <si>
    <t xml:space="preserve"> 7. 4. 9</t>
  </si>
  <si>
    <t>11. 4.11</t>
  </si>
  <si>
    <t>15. 4.13</t>
  </si>
  <si>
    <t>19. 4. 8</t>
  </si>
  <si>
    <t xml:space="preserve"> 5. 6.27</t>
  </si>
  <si>
    <t xml:space="preserve"> 9. 7. 6</t>
  </si>
  <si>
    <t>13. 6.24</t>
  </si>
  <si>
    <t>17. 7. 3</t>
  </si>
  <si>
    <t>　注１：得票数のうち、二重下線はあん分による小数点以下を示す。この場合、総数は一致しない場合がある。</t>
  </si>
  <si>
    <t>　注２：平成19年9月2日の市議会議員選挙は補欠選挙。</t>
  </si>
  <si>
    <t xml:space="preserve"> 3. 9. 1</t>
  </si>
  <si>
    <t xml:space="preserve"> 7. 9. 3</t>
  </si>
  <si>
    <t>11. 9. 5</t>
  </si>
  <si>
    <t>15. 8.31</t>
  </si>
  <si>
    <t>19. 9. 2</t>
  </si>
  <si>
    <t>ネットワーク</t>
  </si>
  <si>
    <t>（単位：％）</t>
  </si>
  <si>
    <t>第11章　選挙</t>
  </si>
  <si>
    <t>東京都立川地域
防災センター</t>
  </si>
  <si>
    <t>19 . 9 . 5</t>
  </si>
  <si>
    <t>20 . 9 . 2</t>
  </si>
  <si>
    <t>21 . 9 . 2</t>
  </si>
  <si>
    <t>11. 4.11</t>
  </si>
  <si>
    <t>都知事</t>
  </si>
  <si>
    <t>11. 9. 5</t>
  </si>
  <si>
    <t>市長</t>
  </si>
  <si>
    <t>12. 6.25</t>
  </si>
  <si>
    <t>衆議院議員</t>
  </si>
  <si>
    <t>12.10.22</t>
  </si>
  <si>
    <t>衆議院議員補欠</t>
  </si>
  <si>
    <t>13. 6.24</t>
  </si>
  <si>
    <t>都議会議員</t>
  </si>
  <si>
    <t>13. 7.29</t>
  </si>
  <si>
    <t>参議院議員</t>
  </si>
  <si>
    <t>14. 6.16</t>
  </si>
  <si>
    <t>市議会議員</t>
  </si>
  <si>
    <t>15. 4.13</t>
  </si>
  <si>
    <t>15. 8.31</t>
  </si>
  <si>
    <t>15.11. 9</t>
  </si>
  <si>
    <t>16. 7.11</t>
  </si>
  <si>
    <t>17. 7. 3</t>
  </si>
  <si>
    <t>17. 9.11</t>
  </si>
  <si>
    <t>18. 6.18</t>
  </si>
  <si>
    <t>19. 4. 8</t>
  </si>
  <si>
    <t>19. 7.29</t>
  </si>
  <si>
    <t>19. 9. 2</t>
  </si>
  <si>
    <t>市議会議員補欠</t>
  </si>
  <si>
    <t>21. 7.12</t>
  </si>
  <si>
    <t>21. 8.30</t>
  </si>
  <si>
    <t>平成22年9月2日現在</t>
  </si>
  <si>
    <t xml:space="preserve"> 3.  9.  1</t>
  </si>
  <si>
    <t>－</t>
  </si>
  <si>
    <t xml:space="preserve"> 5.  6. 27</t>
  </si>
  <si>
    <t xml:space="preserve"> 6.  6. 19</t>
  </si>
  <si>
    <t xml:space="preserve"> 7.  9.  3</t>
  </si>
  <si>
    <t xml:space="preserve"> 9.  7.  6</t>
  </si>
  <si>
    <t>10.  6. 14</t>
  </si>
  <si>
    <t>11.  9.  5</t>
  </si>
  <si>
    <t>13.  6. 24</t>
  </si>
  <si>
    <t>14.  6. 16</t>
  </si>
  <si>
    <t>15.  8. 31</t>
  </si>
  <si>
    <t>17.  7.  3</t>
  </si>
  <si>
    <t>18.  6. 18</t>
  </si>
  <si>
    <t>19.  9.  2</t>
  </si>
  <si>
    <t>21.  7. 12</t>
  </si>
  <si>
    <t>10. 7.12</t>
  </si>
  <si>
    <t>14,564.</t>
  </si>
  <si>
    <t>061</t>
  </si>
  <si>
    <t>2,207.</t>
  </si>
  <si>
    <t>2,241.</t>
  </si>
  <si>
    <t>938</t>
  </si>
  <si>
    <t>24,735.</t>
  </si>
  <si>
    <t>371</t>
  </si>
  <si>
    <t>628</t>
  </si>
  <si>
    <t>24,164.</t>
  </si>
  <si>
    <t>10,985.</t>
  </si>
  <si>
    <t>8,217.</t>
  </si>
  <si>
    <t>19,821.</t>
  </si>
  <si>
    <t>005</t>
  </si>
  <si>
    <t>12,607.</t>
  </si>
  <si>
    <t>449</t>
  </si>
  <si>
    <t>7,699.</t>
  </si>
  <si>
    <t>665</t>
  </si>
  <si>
    <t>20,566.</t>
  </si>
  <si>
    <t>11,529.</t>
  </si>
  <si>
    <t>7,958.</t>
  </si>
  <si>
    <t>442</t>
  </si>
  <si>
    <t>11,603.</t>
  </si>
  <si>
    <t>3,898.</t>
  </si>
  <si>
    <t>4,596.</t>
  </si>
  <si>
    <t>28,185.</t>
  </si>
  <si>
    <t>795</t>
  </si>
  <si>
    <t>31,285.</t>
  </si>
  <si>
    <t>526</t>
  </si>
  <si>
    <t>4,820.</t>
  </si>
  <si>
    <t>3,322.</t>
  </si>
  <si>
    <t>078</t>
  </si>
  <si>
    <t>713</t>
  </si>
  <si>
    <t>22 . 9 . 2</t>
  </si>
  <si>
    <t>22. 7.11</t>
  </si>
  <si>
    <t>22. 6.20</t>
  </si>
  <si>
    <t>資料：選挙管理委員会</t>
  </si>
  <si>
    <t xml:space="preserve"> 2.  6. 17</t>
  </si>
  <si>
    <t>22.  6. 20</t>
  </si>
  <si>
    <t>22. 7.11</t>
  </si>
  <si>
    <t>31,294.</t>
  </si>
  <si>
    <t>946.</t>
  </si>
  <si>
    <t>25,511.</t>
  </si>
  <si>
    <t>3,041.</t>
  </si>
  <si>
    <t>9,883.</t>
  </si>
  <si>
    <t>357</t>
  </si>
  <si>
    <t>5,277.</t>
  </si>
  <si>
    <t>5,116.</t>
  </si>
  <si>
    <t>10. 6.14</t>
  </si>
  <si>
    <t>21,444.</t>
  </si>
  <si>
    <t>12,095.</t>
  </si>
  <si>
    <t>14,369.</t>
  </si>
  <si>
    <t>15,931.</t>
  </si>
  <si>
    <t>16,743.</t>
  </si>
  <si>
    <t>936</t>
  </si>
  <si>
    <t>3,513.</t>
  </si>
  <si>
    <t>007</t>
  </si>
  <si>
    <t>1,596.</t>
  </si>
  <si>
    <t>8,035.</t>
  </si>
  <si>
    <t>063</t>
  </si>
  <si>
    <t>15,248.</t>
  </si>
  <si>
    <t>992</t>
  </si>
  <si>
    <t>19,540.</t>
  </si>
  <si>
    <t>833</t>
  </si>
  <si>
    <t>22. 6.20</t>
  </si>
  <si>
    <t>636</t>
  </si>
  <si>
    <t>12,986.</t>
  </si>
  <si>
    <t>16,282.</t>
  </si>
  <si>
    <t>725</t>
  </si>
  <si>
    <t>644</t>
  </si>
  <si>
    <t>068</t>
  </si>
  <si>
    <t>753</t>
  </si>
  <si>
    <t>721</t>
  </si>
  <si>
    <t>906</t>
  </si>
  <si>
    <t>619</t>
  </si>
  <si>
    <t>466</t>
  </si>
  <si>
    <t>828</t>
  </si>
  <si>
    <t>797</t>
  </si>
  <si>
    <t>1,452.</t>
  </si>
  <si>
    <t>16,651.</t>
  </si>
  <si>
    <t>948</t>
  </si>
  <si>
    <t>7,570.</t>
  </si>
  <si>
    <t>477</t>
  </si>
  <si>
    <t>590</t>
  </si>
  <si>
    <t>239</t>
  </si>
  <si>
    <t>522</t>
  </si>
  <si>
    <t>335</t>
  </si>
  <si>
    <t>363</t>
  </si>
  <si>
    <t>365</t>
  </si>
  <si>
    <t>945</t>
  </si>
  <si>
    <t>800</t>
  </si>
  <si>
    <t>427</t>
  </si>
  <si>
    <t>626</t>
  </si>
  <si>
    <t>285</t>
  </si>
  <si>
    <t>373</t>
  </si>
  <si>
    <t>713</t>
  </si>
  <si>
    <t>21. 7.12</t>
  </si>
  <si>
    <t>859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</si>
</sst>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_);[Red]\(#,##0.00\)"/>
    <numFmt numFmtId="180" formatCode="#,##0.000_ "/>
    <numFmt numFmtId="181" formatCode="0_ "/>
    <numFmt numFmtId="182" formatCode="0.00_ "/>
    <numFmt numFmtId="183" formatCode="#,##0_);[Red]\(#,##0\)"/>
    <numFmt numFmtId="184" formatCode="#,##0;&quot;△ &quot;#,##0"/>
    <numFmt numFmtId="185" formatCode="#,##0.00;&quot;△ &quot;#,##0.00"/>
    <numFmt numFmtId="186" formatCode="0.00;&quot;△ &quot;0.00"/>
    <numFmt numFmtId="187" formatCode="0.00_);[Red]\(0.00\)"/>
    <numFmt numFmtId="188" formatCode="#,##0_);\(#,##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double"/>
      <vertAlign val="superscript"/>
      <sz val="8"/>
      <name val="ＭＳ Ｐゴシック"/>
      <family val="3"/>
    </font>
    <font>
      <sz val="48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7.5"/>
      <name val="ＭＳ Ｐ明朝"/>
      <family val="1"/>
    </font>
    <font>
      <u val="double"/>
      <vertAlign val="superscript"/>
      <sz val="8"/>
      <name val="ＭＳ Ｐ明朝"/>
      <family val="1"/>
    </font>
    <font>
      <sz val="8"/>
      <name val="ＭＳ Ｐ明朝"/>
      <family val="1"/>
    </font>
    <font>
      <sz val="36"/>
      <name val="HG丸ｺﾞｼｯｸM-PRO"/>
      <family val="3"/>
    </font>
    <font>
      <sz val="10"/>
      <name val="ＭＳ 明朝"/>
      <family val="1"/>
    </font>
    <font>
      <sz val="7.5"/>
      <name val="ＭＳ Ｐゴシック"/>
      <family val="3"/>
    </font>
    <font>
      <u val="double"/>
      <sz val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176" fontId="5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vertical="top" indent="1"/>
    </xf>
    <xf numFmtId="0" fontId="5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/>
    </xf>
    <xf numFmtId="0" fontId="12" fillId="0" borderId="1" xfId="0" applyFont="1" applyBorder="1" applyAlignment="1">
      <alignment horizontal="left" indent="1"/>
    </xf>
    <xf numFmtId="0" fontId="13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0" xfId="0" applyFont="1" applyAlignment="1">
      <alignment/>
    </xf>
    <xf numFmtId="181" fontId="13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12" fillId="0" borderId="1" xfId="0" applyFont="1" applyBorder="1" applyAlignment="1">
      <alignment horizontal="left" vertical="center" indent="1"/>
    </xf>
    <xf numFmtId="49" fontId="5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left" vertical="center" inden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0" xfId="0" applyFont="1" applyAlignment="1">
      <alignment horizontal="center"/>
    </xf>
    <xf numFmtId="178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3" fillId="0" borderId="2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2" xfId="0" applyNumberFormat="1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76" fontId="13" fillId="0" borderId="0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top"/>
    </xf>
    <xf numFmtId="0" fontId="13" fillId="0" borderId="9" xfId="0" applyFont="1" applyBorder="1" applyAlignment="1">
      <alignment horizontal="center"/>
    </xf>
    <xf numFmtId="184" fontId="13" fillId="0" borderId="0" xfId="0" applyNumberFormat="1" applyFont="1" applyBorder="1" applyAlignment="1">
      <alignment horizontal="right"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3" fillId="0" borderId="0" xfId="0" applyNumberFormat="1" applyFont="1" applyAlignment="1">
      <alignment horizontal="right"/>
    </xf>
    <xf numFmtId="184" fontId="13" fillId="0" borderId="0" xfId="0" applyNumberFormat="1" applyFont="1" applyFill="1" applyBorder="1" applyAlignment="1">
      <alignment horizontal="right"/>
    </xf>
    <xf numFmtId="184" fontId="13" fillId="0" borderId="0" xfId="0" applyNumberFormat="1" applyFont="1" applyAlignment="1">
      <alignment horizontal="right" vertical="center"/>
    </xf>
    <xf numFmtId="186" fontId="13" fillId="0" borderId="0" xfId="0" applyNumberFormat="1" applyFont="1" applyAlignment="1">
      <alignment horizontal="right" vertical="center"/>
    </xf>
    <xf numFmtId="186" fontId="13" fillId="0" borderId="0" xfId="0" applyNumberFormat="1" applyFont="1" applyFill="1" applyBorder="1" applyAlignment="1">
      <alignment horizontal="right" vertical="center"/>
    </xf>
    <xf numFmtId="186" fontId="13" fillId="0" borderId="0" xfId="0" applyNumberFormat="1" applyFont="1" applyAlignment="1">
      <alignment horizontal="right"/>
    </xf>
    <xf numFmtId="186" fontId="13" fillId="0" borderId="0" xfId="0" applyNumberFormat="1" applyFont="1" applyFill="1" applyBorder="1" applyAlignment="1">
      <alignment horizontal="right"/>
    </xf>
    <xf numFmtId="186" fontId="1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indent="1"/>
    </xf>
    <xf numFmtId="0" fontId="12" fillId="0" borderId="0" xfId="0" applyFont="1" applyAlignment="1">
      <alignment horizontal="left" indent="1"/>
    </xf>
    <xf numFmtId="176" fontId="15" fillId="0" borderId="0" xfId="0" applyNumberFormat="1" applyFont="1" applyBorder="1" applyAlignment="1">
      <alignment horizontal="left" vertical="center"/>
    </xf>
    <xf numFmtId="176" fontId="15" fillId="0" borderId="0" xfId="0" applyNumberFormat="1" applyFont="1" applyFill="1" applyBorder="1" applyAlignment="1">
      <alignment horizontal="left" vertical="center"/>
    </xf>
    <xf numFmtId="186" fontId="13" fillId="0" borderId="0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indent="2"/>
    </xf>
    <xf numFmtId="0" fontId="10" fillId="0" borderId="0" xfId="0" applyFont="1" applyAlignment="1">
      <alignment horizontal="left" indent="2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2" xfId="0" applyFont="1" applyBorder="1" applyAlignment="1">
      <alignment horizontal="distributed" vertical="center"/>
    </xf>
    <xf numFmtId="0" fontId="19" fillId="0" borderId="11" xfId="0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10" fillId="0" borderId="2" xfId="0" applyFont="1" applyBorder="1" applyAlignment="1">
      <alignment vertical="center" shrinkToFit="1"/>
    </xf>
    <xf numFmtId="0" fontId="10" fillId="0" borderId="2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center"/>
    </xf>
    <xf numFmtId="176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distributed"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49" fontId="13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84" fontId="13" fillId="0" borderId="13" xfId="0" applyNumberFormat="1" applyFont="1" applyFill="1" applyBorder="1" applyAlignment="1">
      <alignment horizontal="right" vertical="center"/>
    </xf>
    <xf numFmtId="49" fontId="13" fillId="0" borderId="13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1" fontId="13" fillId="0" borderId="0" xfId="0" applyNumberFormat="1" applyFont="1" applyAlignment="1">
      <alignment horizontal="right"/>
    </xf>
    <xf numFmtId="41" fontId="13" fillId="0" borderId="0" xfId="0" applyNumberFormat="1" applyFont="1" applyAlignment="1">
      <alignment horizontal="right" vertical="center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Alignment="1">
      <alignment horizontal="right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83" fontId="15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distributed"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Border="1" applyAlignment="1">
      <alignment horizontal="left" vertical="center"/>
    </xf>
    <xf numFmtId="176" fontId="16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49" fontId="20" fillId="0" borderId="0" xfId="0" applyNumberFormat="1" applyFont="1" applyAlignment="1">
      <alignment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2" xfId="0" applyFont="1" applyBorder="1" applyAlignment="1">
      <alignment vertical="center" shrinkToFit="1"/>
    </xf>
    <xf numFmtId="0" fontId="13" fillId="0" borderId="0" xfId="0" applyFont="1" applyBorder="1" applyAlignment="1">
      <alignment horizontal="distributed" vertical="center" shrinkToFit="1"/>
    </xf>
    <xf numFmtId="0" fontId="13" fillId="0" borderId="2" xfId="0" applyFont="1" applyBorder="1" applyAlignment="1">
      <alignment horizontal="distributed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1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84" fontId="10" fillId="0" borderId="0" xfId="0" applyNumberFormat="1" applyFont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185" fontId="10" fillId="0" borderId="0" xfId="0" applyNumberFormat="1" applyFont="1" applyAlignment="1">
      <alignment horizontal="right" vertical="center"/>
    </xf>
    <xf numFmtId="184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184" fontId="10" fillId="0" borderId="0" xfId="0" applyNumberFormat="1" applyFont="1" applyAlignment="1">
      <alignment horizontal="center"/>
    </xf>
    <xf numFmtId="184" fontId="10" fillId="0" borderId="0" xfId="0" applyNumberFormat="1" applyFont="1" applyBorder="1" applyAlignment="1">
      <alignment horizontal="center"/>
    </xf>
    <xf numFmtId="185" fontId="10" fillId="0" borderId="0" xfId="0" applyNumberFormat="1" applyFont="1" applyBorder="1" applyAlignment="1">
      <alignment horizontal="center"/>
    </xf>
    <xf numFmtId="184" fontId="10" fillId="0" borderId="0" xfId="0" applyNumberFormat="1" applyFont="1" applyFill="1" applyBorder="1" applyAlignment="1">
      <alignment horizontal="right" vertical="center"/>
    </xf>
    <xf numFmtId="184" fontId="10" fillId="0" borderId="13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vertical="center" shrinkToFit="1"/>
    </xf>
    <xf numFmtId="181" fontId="13" fillId="0" borderId="0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84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1" fillId="0" borderId="19" xfId="0" applyFont="1" applyBorder="1" applyAlignment="1">
      <alignment horizontal="center"/>
    </xf>
    <xf numFmtId="184" fontId="13" fillId="0" borderId="0" xfId="0" applyNumberFormat="1" applyFont="1" applyFill="1" applyBorder="1" applyAlignment="1">
      <alignment vertical="center"/>
    </xf>
    <xf numFmtId="0" fontId="11" fillId="0" borderId="20" xfId="0" applyFont="1" applyBorder="1" applyAlignment="1">
      <alignment horizontal="center"/>
    </xf>
    <xf numFmtId="0" fontId="13" fillId="0" borderId="0" xfId="0" applyFont="1" applyAlignment="1">
      <alignment horizontal="distributed" vertical="center"/>
    </xf>
    <xf numFmtId="0" fontId="11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84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16" fillId="0" borderId="9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4" fillId="0" borderId="13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1" fillId="0" borderId="12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49" fontId="13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179" fontId="13" fillId="0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84" fontId="13" fillId="0" borderId="13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184" fontId="13" fillId="0" borderId="13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"/>
  <sheetViews>
    <sheetView workbookViewId="0" topLeftCell="A1">
      <selection activeCell="J5" sqref="J5"/>
    </sheetView>
  </sheetViews>
  <sheetFormatPr defaultColWidth="9.00390625" defaultRowHeight="13.5"/>
  <sheetData>
    <row r="1" ht="26.25" customHeight="1"/>
    <row r="2" ht="22.5" customHeight="1"/>
    <row r="4" ht="145.5" customHeight="1"/>
    <row r="5" spans="1:9" s="19" customFormat="1" ht="55.5" customHeight="1">
      <c r="A5" s="180" t="s">
        <v>160</v>
      </c>
      <c r="B5" s="180"/>
      <c r="C5" s="180"/>
      <c r="D5" s="180"/>
      <c r="E5" s="180"/>
      <c r="F5" s="180"/>
      <c r="G5" s="180"/>
      <c r="H5" s="180"/>
      <c r="I5" s="180"/>
    </row>
  </sheetData>
  <mergeCells count="1">
    <mergeCell ref="A5:I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&amp;R&amp;8選　挙　　　173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31">
      <selection activeCell="H5" sqref="H5:J5"/>
    </sheetView>
  </sheetViews>
  <sheetFormatPr defaultColWidth="9.00390625" defaultRowHeight="13.5"/>
  <cols>
    <col min="1" max="1" width="1.25" style="95" customWidth="1"/>
    <col min="2" max="2" width="8.125" style="95" customWidth="1"/>
    <col min="3" max="3" width="1.25" style="95" customWidth="1"/>
    <col min="4" max="4" width="10.625" style="95" customWidth="1"/>
    <col min="5" max="22" width="3.75390625" style="95" customWidth="1"/>
    <col min="23" max="16384" width="9.00390625" style="95" customWidth="1"/>
  </cols>
  <sheetData>
    <row r="1" spans="1:22" ht="26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22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5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s="117" customFormat="1" ht="16.5" customHeight="1">
      <c r="A4" s="191" t="s">
        <v>2</v>
      </c>
      <c r="B4" s="192"/>
      <c r="C4" s="192"/>
      <c r="D4" s="192"/>
      <c r="E4" s="191" t="s">
        <v>3</v>
      </c>
      <c r="F4" s="192"/>
      <c r="G4" s="192"/>
      <c r="H4" s="192"/>
      <c r="I4" s="192"/>
      <c r="J4" s="192"/>
      <c r="K4" s="192"/>
      <c r="L4" s="192"/>
      <c r="M4" s="192"/>
      <c r="N4" s="192" t="s">
        <v>111</v>
      </c>
      <c r="O4" s="192"/>
      <c r="P4" s="192"/>
      <c r="Q4" s="192"/>
      <c r="R4" s="192"/>
      <c r="S4" s="192"/>
      <c r="T4" s="192"/>
      <c r="U4" s="192"/>
      <c r="V4" s="194"/>
    </row>
    <row r="5" spans="1:22" s="117" customFormat="1" ht="16.5" customHeight="1">
      <c r="A5" s="193"/>
      <c r="B5" s="182"/>
      <c r="C5" s="182"/>
      <c r="D5" s="182"/>
      <c r="E5" s="193" t="s">
        <v>4</v>
      </c>
      <c r="F5" s="182"/>
      <c r="G5" s="182"/>
      <c r="H5" s="182" t="s">
        <v>5</v>
      </c>
      <c r="I5" s="182"/>
      <c r="J5" s="182"/>
      <c r="K5" s="182" t="s">
        <v>6</v>
      </c>
      <c r="L5" s="182"/>
      <c r="M5" s="182"/>
      <c r="N5" s="182" t="s">
        <v>4</v>
      </c>
      <c r="O5" s="182"/>
      <c r="P5" s="182"/>
      <c r="Q5" s="182" t="s">
        <v>5</v>
      </c>
      <c r="R5" s="182"/>
      <c r="S5" s="182"/>
      <c r="T5" s="182" t="s">
        <v>6</v>
      </c>
      <c r="U5" s="182"/>
      <c r="V5" s="189"/>
    </row>
    <row r="6" spans="1:22" s="117" customFormat="1" ht="5.25" customHeight="1">
      <c r="A6" s="24"/>
      <c r="B6" s="24"/>
      <c r="C6" s="24"/>
      <c r="D6" s="25"/>
      <c r="E6" s="24"/>
      <c r="F6" s="24"/>
      <c r="G6" s="24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s="117" customFormat="1" ht="16.5" customHeight="1">
      <c r="A7" s="186" t="s">
        <v>7</v>
      </c>
      <c r="B7" s="186"/>
      <c r="C7" s="186"/>
      <c r="D7" s="195"/>
      <c r="E7" s="188">
        <v>133503</v>
      </c>
      <c r="F7" s="188"/>
      <c r="G7" s="188"/>
      <c r="H7" s="187">
        <v>66804</v>
      </c>
      <c r="I7" s="187"/>
      <c r="J7" s="187"/>
      <c r="K7" s="187">
        <v>66699</v>
      </c>
      <c r="L7" s="187"/>
      <c r="M7" s="187"/>
      <c r="N7" s="187">
        <v>799</v>
      </c>
      <c r="O7" s="187"/>
      <c r="P7" s="187"/>
      <c r="Q7" s="187">
        <v>370</v>
      </c>
      <c r="R7" s="187"/>
      <c r="S7" s="187"/>
      <c r="T7" s="187">
        <v>429</v>
      </c>
      <c r="U7" s="187"/>
      <c r="V7" s="187"/>
    </row>
    <row r="8" spans="1:22" s="117" customFormat="1" ht="16.5" customHeight="1">
      <c r="A8" s="186" t="s">
        <v>8</v>
      </c>
      <c r="B8" s="186"/>
      <c r="C8" s="186"/>
      <c r="D8" s="195"/>
      <c r="E8" s="188">
        <v>135108</v>
      </c>
      <c r="F8" s="188"/>
      <c r="G8" s="188"/>
      <c r="H8" s="187">
        <v>67752</v>
      </c>
      <c r="I8" s="187"/>
      <c r="J8" s="187"/>
      <c r="K8" s="187">
        <v>67356</v>
      </c>
      <c r="L8" s="187"/>
      <c r="M8" s="187"/>
      <c r="N8" s="187">
        <v>1605</v>
      </c>
      <c r="O8" s="187"/>
      <c r="P8" s="187"/>
      <c r="Q8" s="187">
        <v>948</v>
      </c>
      <c r="R8" s="187"/>
      <c r="S8" s="187"/>
      <c r="T8" s="187">
        <v>657</v>
      </c>
      <c r="U8" s="187"/>
      <c r="V8" s="187"/>
    </row>
    <row r="9" spans="1:22" s="117" customFormat="1" ht="16.5" customHeight="1">
      <c r="A9" s="186" t="s">
        <v>9</v>
      </c>
      <c r="B9" s="186"/>
      <c r="C9" s="186"/>
      <c r="D9" s="195"/>
      <c r="E9" s="188">
        <v>136552</v>
      </c>
      <c r="F9" s="188"/>
      <c r="G9" s="188"/>
      <c r="H9" s="187">
        <v>68443</v>
      </c>
      <c r="I9" s="187"/>
      <c r="J9" s="187"/>
      <c r="K9" s="187">
        <v>68109</v>
      </c>
      <c r="L9" s="187"/>
      <c r="M9" s="187"/>
      <c r="N9" s="187">
        <v>1444</v>
      </c>
      <c r="O9" s="187"/>
      <c r="P9" s="187"/>
      <c r="Q9" s="187">
        <v>691</v>
      </c>
      <c r="R9" s="187"/>
      <c r="S9" s="187"/>
      <c r="T9" s="187">
        <v>753</v>
      </c>
      <c r="U9" s="187"/>
      <c r="V9" s="187"/>
    </row>
    <row r="10" spans="1:22" s="117" customFormat="1" ht="16.5" customHeight="1">
      <c r="A10" s="186" t="s">
        <v>102</v>
      </c>
      <c r="B10" s="186"/>
      <c r="C10" s="186"/>
      <c r="D10" s="195"/>
      <c r="E10" s="188">
        <v>138609</v>
      </c>
      <c r="F10" s="188"/>
      <c r="G10" s="188"/>
      <c r="H10" s="187">
        <v>69308</v>
      </c>
      <c r="I10" s="187"/>
      <c r="J10" s="187"/>
      <c r="K10" s="187">
        <v>69301</v>
      </c>
      <c r="L10" s="187"/>
      <c r="M10" s="187"/>
      <c r="N10" s="187">
        <v>2057</v>
      </c>
      <c r="O10" s="187"/>
      <c r="P10" s="187"/>
      <c r="Q10" s="187">
        <v>865</v>
      </c>
      <c r="R10" s="187"/>
      <c r="S10" s="187"/>
      <c r="T10" s="187">
        <v>1192</v>
      </c>
      <c r="U10" s="187"/>
      <c r="V10" s="187"/>
    </row>
    <row r="11" spans="1:22" s="117" customFormat="1" ht="16.5" customHeight="1">
      <c r="A11" s="186" t="s">
        <v>105</v>
      </c>
      <c r="B11" s="186"/>
      <c r="C11" s="186"/>
      <c r="D11" s="195"/>
      <c r="E11" s="188">
        <v>139438</v>
      </c>
      <c r="F11" s="188"/>
      <c r="G11" s="188"/>
      <c r="H11" s="187">
        <v>69644</v>
      </c>
      <c r="I11" s="187"/>
      <c r="J11" s="187"/>
      <c r="K11" s="187">
        <v>69794</v>
      </c>
      <c r="L11" s="187"/>
      <c r="M11" s="187"/>
      <c r="N11" s="187">
        <v>829</v>
      </c>
      <c r="O11" s="187"/>
      <c r="P11" s="187"/>
      <c r="Q11" s="187">
        <v>336</v>
      </c>
      <c r="R11" s="187"/>
      <c r="S11" s="187"/>
      <c r="T11" s="187">
        <v>493</v>
      </c>
      <c r="U11" s="187"/>
      <c r="V11" s="187"/>
    </row>
    <row r="12" spans="1:22" s="117" customFormat="1" ht="16.5" customHeight="1">
      <c r="A12" s="186" t="s">
        <v>107</v>
      </c>
      <c r="B12" s="186"/>
      <c r="C12" s="186"/>
      <c r="D12" s="195"/>
      <c r="E12" s="188">
        <v>141156</v>
      </c>
      <c r="F12" s="188"/>
      <c r="G12" s="188"/>
      <c r="H12" s="187">
        <v>70563</v>
      </c>
      <c r="I12" s="187"/>
      <c r="J12" s="187"/>
      <c r="K12" s="187">
        <v>70593</v>
      </c>
      <c r="L12" s="187"/>
      <c r="M12" s="187"/>
      <c r="N12" s="187">
        <v>1718</v>
      </c>
      <c r="O12" s="187"/>
      <c r="P12" s="187"/>
      <c r="Q12" s="187">
        <v>919</v>
      </c>
      <c r="R12" s="187"/>
      <c r="S12" s="187"/>
      <c r="T12" s="187">
        <v>799</v>
      </c>
      <c r="U12" s="187"/>
      <c r="V12" s="187"/>
    </row>
    <row r="13" spans="1:22" s="117" customFormat="1" ht="16.5" customHeight="1">
      <c r="A13" s="186" t="s">
        <v>162</v>
      </c>
      <c r="B13" s="186"/>
      <c r="C13" s="186"/>
      <c r="D13" s="195"/>
      <c r="E13" s="188">
        <v>142079</v>
      </c>
      <c r="F13" s="188"/>
      <c r="G13" s="188"/>
      <c r="H13" s="187">
        <v>70961</v>
      </c>
      <c r="I13" s="187"/>
      <c r="J13" s="187"/>
      <c r="K13" s="187">
        <v>71118</v>
      </c>
      <c r="L13" s="187"/>
      <c r="M13" s="187"/>
      <c r="N13" s="187">
        <v>923</v>
      </c>
      <c r="O13" s="187"/>
      <c r="P13" s="187"/>
      <c r="Q13" s="187">
        <v>398</v>
      </c>
      <c r="R13" s="187"/>
      <c r="S13" s="187"/>
      <c r="T13" s="187">
        <v>525</v>
      </c>
      <c r="U13" s="187"/>
      <c r="V13" s="187"/>
    </row>
    <row r="14" spans="1:22" s="117" customFormat="1" ht="16.5" customHeight="1">
      <c r="A14" s="186" t="s">
        <v>163</v>
      </c>
      <c r="B14" s="186"/>
      <c r="C14" s="186"/>
      <c r="D14" s="195"/>
      <c r="E14" s="188">
        <v>143343</v>
      </c>
      <c r="F14" s="188"/>
      <c r="G14" s="188"/>
      <c r="H14" s="187">
        <v>71591</v>
      </c>
      <c r="I14" s="187"/>
      <c r="J14" s="187"/>
      <c r="K14" s="187">
        <v>71752</v>
      </c>
      <c r="L14" s="187"/>
      <c r="M14" s="187"/>
      <c r="N14" s="187">
        <v>1264</v>
      </c>
      <c r="O14" s="187"/>
      <c r="P14" s="187"/>
      <c r="Q14" s="187">
        <v>630</v>
      </c>
      <c r="R14" s="187"/>
      <c r="S14" s="187"/>
      <c r="T14" s="187">
        <v>634</v>
      </c>
      <c r="U14" s="187"/>
      <c r="V14" s="187"/>
    </row>
    <row r="15" spans="1:22" s="117" customFormat="1" ht="16.5" customHeight="1">
      <c r="A15" s="186" t="s">
        <v>164</v>
      </c>
      <c r="B15" s="186"/>
      <c r="C15" s="186"/>
      <c r="D15" s="195"/>
      <c r="E15" s="188">
        <v>144431</v>
      </c>
      <c r="F15" s="188"/>
      <c r="G15" s="188"/>
      <c r="H15" s="190">
        <v>72247</v>
      </c>
      <c r="I15" s="190"/>
      <c r="J15" s="190"/>
      <c r="K15" s="190">
        <v>72184</v>
      </c>
      <c r="L15" s="190"/>
      <c r="M15" s="190"/>
      <c r="N15" s="187">
        <v>1088</v>
      </c>
      <c r="O15" s="187"/>
      <c r="P15" s="187"/>
      <c r="Q15" s="187">
        <v>656</v>
      </c>
      <c r="R15" s="187"/>
      <c r="S15" s="187"/>
      <c r="T15" s="187">
        <v>432</v>
      </c>
      <c r="U15" s="187"/>
      <c r="V15" s="187"/>
    </row>
    <row r="16" spans="1:22" ht="16.5" customHeight="1">
      <c r="A16" s="198" t="s">
        <v>241</v>
      </c>
      <c r="B16" s="198"/>
      <c r="C16" s="198"/>
      <c r="D16" s="199"/>
      <c r="E16" s="200">
        <f>H16+K16</f>
        <v>144766</v>
      </c>
      <c r="F16" s="201"/>
      <c r="G16" s="201"/>
      <c r="H16" s="201">
        <v>72273</v>
      </c>
      <c r="I16" s="201"/>
      <c r="J16" s="201"/>
      <c r="K16" s="201">
        <v>72493</v>
      </c>
      <c r="L16" s="201"/>
      <c r="M16" s="201"/>
      <c r="N16" s="201">
        <f>Q16+T16</f>
        <v>335</v>
      </c>
      <c r="O16" s="201"/>
      <c r="P16" s="201"/>
      <c r="Q16" s="201">
        <f>H16-H15</f>
        <v>26</v>
      </c>
      <c r="R16" s="201"/>
      <c r="S16" s="201"/>
      <c r="T16" s="201">
        <f>K16-K15</f>
        <v>309</v>
      </c>
      <c r="U16" s="201"/>
      <c r="V16" s="201"/>
    </row>
    <row r="17" spans="1:22" s="117" customFormat="1" ht="5.25" customHeight="1">
      <c r="A17" s="196"/>
      <c r="B17" s="196"/>
      <c r="C17" s="196"/>
      <c r="D17" s="197"/>
      <c r="E17" s="186"/>
      <c r="F17" s="186"/>
      <c r="G17" s="186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</row>
    <row r="18" spans="1:22" ht="13.5">
      <c r="A18" s="31" t="s">
        <v>123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3.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3.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22.5" customHeight="1">
      <c r="A21" s="21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17" customFormat="1" ht="15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96" t="s">
        <v>159</v>
      </c>
    </row>
    <row r="23" spans="1:22" s="117" customFormat="1" ht="16.5" customHeight="1">
      <c r="A23" s="191" t="s">
        <v>11</v>
      </c>
      <c r="B23" s="192"/>
      <c r="C23" s="192"/>
      <c r="D23" s="192" t="s">
        <v>12</v>
      </c>
      <c r="E23" s="192" t="s">
        <v>13</v>
      </c>
      <c r="F23" s="192"/>
      <c r="G23" s="192"/>
      <c r="H23" s="192"/>
      <c r="I23" s="192"/>
      <c r="J23" s="192"/>
      <c r="K23" s="192" t="s">
        <v>14</v>
      </c>
      <c r="L23" s="192"/>
      <c r="M23" s="192"/>
      <c r="N23" s="192"/>
      <c r="O23" s="192"/>
      <c r="P23" s="192"/>
      <c r="Q23" s="192" t="s">
        <v>15</v>
      </c>
      <c r="R23" s="192"/>
      <c r="S23" s="192"/>
      <c r="T23" s="192"/>
      <c r="U23" s="192"/>
      <c r="V23" s="194"/>
    </row>
    <row r="24" spans="1:22" s="117" customFormat="1" ht="16.5" customHeight="1">
      <c r="A24" s="193"/>
      <c r="B24" s="182"/>
      <c r="C24" s="182"/>
      <c r="D24" s="182"/>
      <c r="E24" s="182" t="s">
        <v>16</v>
      </c>
      <c r="F24" s="182"/>
      <c r="G24" s="182" t="s">
        <v>5</v>
      </c>
      <c r="H24" s="182"/>
      <c r="I24" s="182" t="s">
        <v>6</v>
      </c>
      <c r="J24" s="182"/>
      <c r="K24" s="182" t="s">
        <v>16</v>
      </c>
      <c r="L24" s="182"/>
      <c r="M24" s="182" t="s">
        <v>5</v>
      </c>
      <c r="N24" s="182"/>
      <c r="O24" s="182" t="s">
        <v>6</v>
      </c>
      <c r="P24" s="182"/>
      <c r="Q24" s="182" t="s">
        <v>17</v>
      </c>
      <c r="R24" s="182"/>
      <c r="S24" s="182" t="s">
        <v>5</v>
      </c>
      <c r="T24" s="182"/>
      <c r="U24" s="182" t="s">
        <v>6</v>
      </c>
      <c r="V24" s="189"/>
    </row>
    <row r="25" spans="1:22" s="117" customFormat="1" ht="5.25" customHeight="1">
      <c r="A25" s="26"/>
      <c r="B25" s="26"/>
      <c r="C25" s="25"/>
      <c r="D25" s="2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117" customFormat="1" ht="16.5" customHeight="1">
      <c r="A26" s="26"/>
      <c r="B26" s="101" t="s">
        <v>165</v>
      </c>
      <c r="C26" s="102"/>
      <c r="D26" s="28" t="s">
        <v>166</v>
      </c>
      <c r="E26" s="181">
        <v>127235</v>
      </c>
      <c r="F26" s="181"/>
      <c r="G26" s="181">
        <v>63518</v>
      </c>
      <c r="H26" s="181"/>
      <c r="I26" s="181">
        <v>63717</v>
      </c>
      <c r="J26" s="181"/>
      <c r="K26" s="181">
        <v>72486</v>
      </c>
      <c r="L26" s="181"/>
      <c r="M26" s="181">
        <v>35310</v>
      </c>
      <c r="N26" s="181"/>
      <c r="O26" s="181">
        <v>37176</v>
      </c>
      <c r="P26" s="181"/>
      <c r="Q26" s="183">
        <v>56.970173301371474</v>
      </c>
      <c r="R26" s="183"/>
      <c r="S26" s="183">
        <v>55.5905412638937</v>
      </c>
      <c r="T26" s="183"/>
      <c r="U26" s="183">
        <v>58.3454964923019</v>
      </c>
      <c r="V26" s="183"/>
    </row>
    <row r="27" spans="1:22" s="117" customFormat="1" ht="16.5" customHeight="1">
      <c r="A27" s="26"/>
      <c r="B27" s="101" t="s">
        <v>167</v>
      </c>
      <c r="C27" s="102"/>
      <c r="D27" s="28" t="s">
        <v>168</v>
      </c>
      <c r="E27" s="181">
        <v>128218</v>
      </c>
      <c r="F27" s="181"/>
      <c r="G27" s="181">
        <v>64039</v>
      </c>
      <c r="H27" s="181"/>
      <c r="I27" s="181">
        <v>64179</v>
      </c>
      <c r="J27" s="181"/>
      <c r="K27" s="181">
        <v>56203</v>
      </c>
      <c r="L27" s="181"/>
      <c r="M27" s="181">
        <v>26515</v>
      </c>
      <c r="N27" s="181"/>
      <c r="O27" s="181">
        <v>29688</v>
      </c>
      <c r="P27" s="181"/>
      <c r="Q27" s="183">
        <v>43.83393907251712</v>
      </c>
      <c r="R27" s="183"/>
      <c r="S27" s="183">
        <v>41.404456659223285</v>
      </c>
      <c r="T27" s="183"/>
      <c r="U27" s="183">
        <v>46.25812181554714</v>
      </c>
      <c r="V27" s="183"/>
    </row>
    <row r="28" spans="1:22" s="117" customFormat="1" ht="16.5" customHeight="1">
      <c r="A28" s="26"/>
      <c r="B28" s="101" t="s">
        <v>169</v>
      </c>
      <c r="C28" s="102"/>
      <c r="D28" s="28" t="s">
        <v>170</v>
      </c>
      <c r="E28" s="181">
        <v>131660</v>
      </c>
      <c r="F28" s="181"/>
      <c r="G28" s="181">
        <v>65832</v>
      </c>
      <c r="H28" s="181"/>
      <c r="I28" s="181">
        <v>65828</v>
      </c>
      <c r="J28" s="181"/>
      <c r="K28" s="181">
        <v>79889</v>
      </c>
      <c r="L28" s="181"/>
      <c r="M28" s="181">
        <v>39405</v>
      </c>
      <c r="N28" s="181"/>
      <c r="O28" s="181">
        <v>40484</v>
      </c>
      <c r="P28" s="181"/>
      <c r="Q28" s="183">
        <v>60.67826219049066</v>
      </c>
      <c r="R28" s="183"/>
      <c r="S28" s="183">
        <v>59.85690849434925</v>
      </c>
      <c r="T28" s="183"/>
      <c r="U28" s="183">
        <v>61.49966579571004</v>
      </c>
      <c r="V28" s="183"/>
    </row>
    <row r="29" spans="1:22" s="117" customFormat="1" ht="16.5" customHeight="1">
      <c r="A29" s="26"/>
      <c r="B29" s="101" t="s">
        <v>171</v>
      </c>
      <c r="C29" s="102"/>
      <c r="D29" s="105" t="s">
        <v>172</v>
      </c>
      <c r="E29" s="181">
        <v>132570</v>
      </c>
      <c r="F29" s="181"/>
      <c r="G29" s="181">
        <v>66318</v>
      </c>
      <c r="H29" s="181"/>
      <c r="I29" s="181">
        <v>66252</v>
      </c>
      <c r="J29" s="181"/>
      <c r="K29" s="181">
        <v>54149</v>
      </c>
      <c r="L29" s="181"/>
      <c r="M29" s="181">
        <v>26237</v>
      </c>
      <c r="N29" s="181"/>
      <c r="O29" s="181">
        <v>27912</v>
      </c>
      <c r="P29" s="181"/>
      <c r="Q29" s="183">
        <v>40.8455910085238</v>
      </c>
      <c r="R29" s="183"/>
      <c r="S29" s="183">
        <v>39.5624114116831</v>
      </c>
      <c r="T29" s="183"/>
      <c r="U29" s="183">
        <v>42.13004890418402</v>
      </c>
      <c r="V29" s="183"/>
    </row>
    <row r="30" spans="1:22" s="117" customFormat="1" ht="16.5" customHeight="1">
      <c r="A30" s="26"/>
      <c r="B30" s="101" t="s">
        <v>173</v>
      </c>
      <c r="C30" s="102"/>
      <c r="D30" s="106" t="s">
        <v>174</v>
      </c>
      <c r="E30" s="181">
        <v>131138</v>
      </c>
      <c r="F30" s="181"/>
      <c r="G30" s="181">
        <v>65489</v>
      </c>
      <c r="H30" s="181"/>
      <c r="I30" s="181">
        <v>65649</v>
      </c>
      <c r="J30" s="181"/>
      <c r="K30" s="181">
        <v>63788</v>
      </c>
      <c r="L30" s="181"/>
      <c r="M30" s="181">
        <v>30734</v>
      </c>
      <c r="N30" s="181"/>
      <c r="O30" s="181">
        <v>33054</v>
      </c>
      <c r="P30" s="181"/>
      <c r="Q30" s="183">
        <v>48.641888697402734</v>
      </c>
      <c r="R30" s="183"/>
      <c r="S30" s="183">
        <v>46.93001878178015</v>
      </c>
      <c r="T30" s="183"/>
      <c r="U30" s="183">
        <v>50.349586436960195</v>
      </c>
      <c r="V30" s="183"/>
    </row>
    <row r="31" spans="1:22" s="117" customFormat="1" ht="16.5" customHeight="1">
      <c r="A31" s="26"/>
      <c r="B31" s="101" t="s">
        <v>175</v>
      </c>
      <c r="C31" s="102"/>
      <c r="D31" s="28" t="s">
        <v>176</v>
      </c>
      <c r="E31" s="181">
        <v>132668</v>
      </c>
      <c r="F31" s="181"/>
      <c r="G31" s="181">
        <v>66371</v>
      </c>
      <c r="H31" s="181"/>
      <c r="I31" s="181">
        <v>66297</v>
      </c>
      <c r="J31" s="181"/>
      <c r="K31" s="181">
        <v>70089</v>
      </c>
      <c r="L31" s="181"/>
      <c r="M31" s="181">
        <v>34652</v>
      </c>
      <c r="N31" s="181"/>
      <c r="O31" s="181">
        <v>35437</v>
      </c>
      <c r="P31" s="181"/>
      <c r="Q31" s="183">
        <v>52.83037356408479</v>
      </c>
      <c r="R31" s="183"/>
      <c r="S31" s="183">
        <v>52.20954935137334</v>
      </c>
      <c r="T31" s="183"/>
      <c r="U31" s="183">
        <v>53.4518907341207</v>
      </c>
      <c r="V31" s="183"/>
    </row>
    <row r="32" spans="1:22" s="117" customFormat="1" ht="16.5" customHeight="1">
      <c r="A32" s="26"/>
      <c r="B32" s="101" t="s">
        <v>177</v>
      </c>
      <c r="C32" s="102"/>
      <c r="D32" s="28" t="s">
        <v>178</v>
      </c>
      <c r="E32" s="181">
        <v>131127</v>
      </c>
      <c r="F32" s="181"/>
      <c r="G32" s="181">
        <v>65535</v>
      </c>
      <c r="H32" s="181"/>
      <c r="I32" s="181">
        <v>65592</v>
      </c>
      <c r="J32" s="181"/>
      <c r="K32" s="181">
        <v>69301</v>
      </c>
      <c r="L32" s="181"/>
      <c r="M32" s="181">
        <v>32467</v>
      </c>
      <c r="N32" s="181"/>
      <c r="O32" s="181">
        <v>36834</v>
      </c>
      <c r="P32" s="181"/>
      <c r="Q32" s="183">
        <v>52.85029017669892</v>
      </c>
      <c r="R32" s="183"/>
      <c r="S32" s="183">
        <v>49.541466392004274</v>
      </c>
      <c r="T32" s="183"/>
      <c r="U32" s="183">
        <v>56.15623856567874</v>
      </c>
      <c r="V32" s="183"/>
    </row>
    <row r="33" spans="1:22" s="117" customFormat="1" ht="16.5" customHeight="1">
      <c r="A33" s="26"/>
      <c r="B33" s="101" t="s">
        <v>179</v>
      </c>
      <c r="C33" s="102"/>
      <c r="D33" s="28" t="s">
        <v>166</v>
      </c>
      <c r="E33" s="181">
        <v>133827</v>
      </c>
      <c r="F33" s="181"/>
      <c r="G33" s="181">
        <v>66983</v>
      </c>
      <c r="H33" s="181"/>
      <c r="I33" s="181">
        <v>66844</v>
      </c>
      <c r="J33" s="181"/>
      <c r="K33" s="181">
        <v>59837</v>
      </c>
      <c r="L33" s="181"/>
      <c r="M33" s="181">
        <v>28769</v>
      </c>
      <c r="N33" s="181"/>
      <c r="O33" s="181">
        <v>31068</v>
      </c>
      <c r="P33" s="181"/>
      <c r="Q33" s="183">
        <v>44.71220306814021</v>
      </c>
      <c r="R33" s="183"/>
      <c r="S33" s="183">
        <v>42.94970365615156</v>
      </c>
      <c r="T33" s="183"/>
      <c r="U33" s="183">
        <v>46.47836754233738</v>
      </c>
      <c r="V33" s="183"/>
    </row>
    <row r="34" spans="1:22" s="117" customFormat="1" ht="16.5" customHeight="1">
      <c r="A34" s="26"/>
      <c r="B34" s="101" t="s">
        <v>180</v>
      </c>
      <c r="C34" s="102"/>
      <c r="D34" s="28" t="s">
        <v>168</v>
      </c>
      <c r="E34" s="181">
        <v>133941</v>
      </c>
      <c r="F34" s="181"/>
      <c r="G34" s="181">
        <v>67034</v>
      </c>
      <c r="H34" s="181"/>
      <c r="I34" s="181">
        <v>66907</v>
      </c>
      <c r="J34" s="181"/>
      <c r="K34" s="181">
        <v>60455</v>
      </c>
      <c r="L34" s="181"/>
      <c r="M34" s="181">
        <v>28600</v>
      </c>
      <c r="N34" s="181"/>
      <c r="O34" s="181">
        <v>31855</v>
      </c>
      <c r="P34" s="181"/>
      <c r="Q34" s="183">
        <v>45.135544754780085</v>
      </c>
      <c r="R34" s="183"/>
      <c r="S34" s="183">
        <v>42.6649163111257</v>
      </c>
      <c r="T34" s="183"/>
      <c r="U34" s="183">
        <v>47.610862839463735</v>
      </c>
      <c r="V34" s="183"/>
    </row>
    <row r="35" spans="1:22" s="117" customFormat="1" ht="16.5" customHeight="1">
      <c r="A35" s="26"/>
      <c r="B35" s="101" t="s">
        <v>181</v>
      </c>
      <c r="C35" s="102"/>
      <c r="D35" s="28" t="s">
        <v>170</v>
      </c>
      <c r="E35" s="181">
        <v>136158</v>
      </c>
      <c r="F35" s="181"/>
      <c r="G35" s="181">
        <v>68174</v>
      </c>
      <c r="H35" s="181"/>
      <c r="I35" s="181">
        <v>67984</v>
      </c>
      <c r="J35" s="181"/>
      <c r="K35" s="181">
        <v>78389</v>
      </c>
      <c r="L35" s="181"/>
      <c r="M35" s="181">
        <v>38979</v>
      </c>
      <c r="N35" s="181"/>
      <c r="O35" s="181">
        <v>39410</v>
      </c>
      <c r="P35" s="181"/>
      <c r="Q35" s="183">
        <v>57.57208537140674</v>
      </c>
      <c r="R35" s="183"/>
      <c r="S35" s="183">
        <v>57.17575615337225</v>
      </c>
      <c r="T35" s="183"/>
      <c r="U35" s="183">
        <v>57.96952224052718</v>
      </c>
      <c r="V35" s="183"/>
    </row>
    <row r="36" spans="1:22" s="117" customFormat="1" ht="16.5" customHeight="1">
      <c r="A36" s="26"/>
      <c r="B36" s="101" t="s">
        <v>182</v>
      </c>
      <c r="C36" s="102"/>
      <c r="D36" s="28" t="s">
        <v>176</v>
      </c>
      <c r="E36" s="181">
        <v>137229</v>
      </c>
      <c r="F36" s="181"/>
      <c r="G36" s="181">
        <v>68621</v>
      </c>
      <c r="H36" s="181"/>
      <c r="I36" s="181">
        <v>68608</v>
      </c>
      <c r="J36" s="181"/>
      <c r="K36" s="181">
        <v>77515</v>
      </c>
      <c r="L36" s="181"/>
      <c r="M36" s="181">
        <v>38438</v>
      </c>
      <c r="N36" s="181"/>
      <c r="O36" s="181">
        <v>39077</v>
      </c>
      <c r="P36" s="181"/>
      <c r="Q36" s="183">
        <v>56.48587397707482</v>
      </c>
      <c r="R36" s="183"/>
      <c r="S36" s="183">
        <v>56.014922545576425</v>
      </c>
      <c r="T36" s="183"/>
      <c r="U36" s="183">
        <v>56.95691464552238</v>
      </c>
      <c r="V36" s="183"/>
    </row>
    <row r="37" spans="1:22" s="117" customFormat="1" ht="16.5" customHeight="1">
      <c r="A37" s="26"/>
      <c r="B37" s="101" t="s">
        <v>183</v>
      </c>
      <c r="C37" s="102"/>
      <c r="D37" s="28" t="s">
        <v>174</v>
      </c>
      <c r="E37" s="181">
        <v>137204</v>
      </c>
      <c r="F37" s="181"/>
      <c r="G37" s="181">
        <v>68419</v>
      </c>
      <c r="H37" s="181"/>
      <c r="I37" s="181">
        <v>68785</v>
      </c>
      <c r="J37" s="181"/>
      <c r="K37" s="181">
        <v>56554</v>
      </c>
      <c r="L37" s="181"/>
      <c r="M37" s="181">
        <v>27877</v>
      </c>
      <c r="N37" s="181"/>
      <c r="O37" s="181">
        <v>28677</v>
      </c>
      <c r="P37" s="181"/>
      <c r="Q37" s="183">
        <v>41.21891490044022</v>
      </c>
      <c r="R37" s="183"/>
      <c r="S37" s="183">
        <v>40.74453002820854</v>
      </c>
      <c r="T37" s="183"/>
      <c r="U37" s="183">
        <v>41.69077560514647</v>
      </c>
      <c r="V37" s="183"/>
    </row>
    <row r="38" spans="1:22" s="117" customFormat="1" ht="16.5" customHeight="1">
      <c r="A38" s="26"/>
      <c r="B38" s="101" t="s">
        <v>184</v>
      </c>
      <c r="C38" s="102"/>
      <c r="D38" s="28" t="s">
        <v>170</v>
      </c>
      <c r="E38" s="181">
        <v>138656</v>
      </c>
      <c r="F38" s="181"/>
      <c r="G38" s="181">
        <v>69226</v>
      </c>
      <c r="H38" s="181"/>
      <c r="I38" s="181">
        <v>69430</v>
      </c>
      <c r="J38" s="181"/>
      <c r="K38" s="181">
        <v>90248</v>
      </c>
      <c r="L38" s="181"/>
      <c r="M38" s="181">
        <v>44545</v>
      </c>
      <c r="N38" s="181"/>
      <c r="O38" s="181">
        <v>45703</v>
      </c>
      <c r="P38" s="181"/>
      <c r="Q38" s="183">
        <v>65.08769905377336</v>
      </c>
      <c r="R38" s="183"/>
      <c r="S38" s="183">
        <v>64.34721058561811</v>
      </c>
      <c r="T38" s="183"/>
      <c r="U38" s="183">
        <v>65.82601181045658</v>
      </c>
      <c r="V38" s="183"/>
    </row>
    <row r="39" spans="1:22" s="117" customFormat="1" ht="16.5" customHeight="1">
      <c r="A39" s="26"/>
      <c r="B39" s="101" t="s">
        <v>185</v>
      </c>
      <c r="C39" s="102"/>
      <c r="D39" s="28" t="s">
        <v>178</v>
      </c>
      <c r="E39" s="181">
        <v>136847</v>
      </c>
      <c r="F39" s="181"/>
      <c r="G39" s="181">
        <v>68196</v>
      </c>
      <c r="H39" s="181"/>
      <c r="I39" s="181">
        <v>68651</v>
      </c>
      <c r="J39" s="181"/>
      <c r="K39" s="181">
        <v>66781</v>
      </c>
      <c r="L39" s="181"/>
      <c r="M39" s="181">
        <v>31555</v>
      </c>
      <c r="N39" s="181"/>
      <c r="O39" s="181">
        <v>35226</v>
      </c>
      <c r="P39" s="181"/>
      <c r="Q39" s="183">
        <v>48.79975447032087</v>
      </c>
      <c r="R39" s="183"/>
      <c r="S39" s="183">
        <v>46.27104228987037</v>
      </c>
      <c r="T39" s="183"/>
      <c r="U39" s="183">
        <v>51.31170703995572</v>
      </c>
      <c r="V39" s="183"/>
    </row>
    <row r="40" spans="1:22" s="117" customFormat="1" ht="16.5" customHeight="1">
      <c r="A40" s="26"/>
      <c r="B40" s="101" t="s">
        <v>186</v>
      </c>
      <c r="C40" s="102"/>
      <c r="D40" s="28" t="s">
        <v>166</v>
      </c>
      <c r="E40" s="181">
        <v>139675</v>
      </c>
      <c r="F40" s="181"/>
      <c r="G40" s="181">
        <v>69619</v>
      </c>
      <c r="H40" s="181"/>
      <c r="I40" s="181">
        <v>70056</v>
      </c>
      <c r="J40" s="181"/>
      <c r="K40" s="181">
        <v>73921</v>
      </c>
      <c r="L40" s="181"/>
      <c r="M40" s="181">
        <v>36136</v>
      </c>
      <c r="N40" s="181"/>
      <c r="O40" s="181">
        <v>37785</v>
      </c>
      <c r="P40" s="181"/>
      <c r="Q40" s="183">
        <v>52.92357257920172</v>
      </c>
      <c r="R40" s="183"/>
      <c r="S40" s="183">
        <v>51.90537066030825</v>
      </c>
      <c r="T40" s="183"/>
      <c r="U40" s="183">
        <v>53.93542309009934</v>
      </c>
      <c r="V40" s="183"/>
    </row>
    <row r="41" spans="1:22" s="117" customFormat="1" ht="16.5" customHeight="1">
      <c r="A41" s="26"/>
      <c r="B41" s="100" t="s">
        <v>187</v>
      </c>
      <c r="C41" s="102"/>
      <c r="D41" s="28" t="s">
        <v>176</v>
      </c>
      <c r="E41" s="181">
        <v>141631</v>
      </c>
      <c r="F41" s="181"/>
      <c r="G41" s="181">
        <v>70721</v>
      </c>
      <c r="H41" s="181"/>
      <c r="I41" s="181">
        <v>70910</v>
      </c>
      <c r="J41" s="181"/>
      <c r="K41" s="181">
        <v>82835</v>
      </c>
      <c r="L41" s="181"/>
      <c r="M41" s="181">
        <v>41349</v>
      </c>
      <c r="N41" s="181"/>
      <c r="O41" s="181">
        <v>41486</v>
      </c>
      <c r="P41" s="181"/>
      <c r="Q41" s="183">
        <v>58.48648953971941</v>
      </c>
      <c r="R41" s="183"/>
      <c r="S41" s="183">
        <v>58.46778184697614</v>
      </c>
      <c r="T41" s="183"/>
      <c r="U41" s="183">
        <v>58.50514736990552</v>
      </c>
      <c r="V41" s="183"/>
    </row>
    <row r="42" spans="1:22" s="117" customFormat="1" ht="16.5" customHeight="1">
      <c r="A42" s="26"/>
      <c r="B42" s="101" t="s">
        <v>188</v>
      </c>
      <c r="C42" s="102"/>
      <c r="D42" s="28" t="s">
        <v>168</v>
      </c>
      <c r="E42" s="181">
        <v>139533</v>
      </c>
      <c r="F42" s="181"/>
      <c r="G42" s="181">
        <v>69571</v>
      </c>
      <c r="H42" s="181"/>
      <c r="I42" s="181">
        <v>69962</v>
      </c>
      <c r="J42" s="181"/>
      <c r="K42" s="181">
        <v>59807</v>
      </c>
      <c r="L42" s="181"/>
      <c r="M42" s="181">
        <v>28634</v>
      </c>
      <c r="N42" s="181"/>
      <c r="O42" s="181">
        <v>31173</v>
      </c>
      <c r="P42" s="181"/>
      <c r="Q42" s="183">
        <v>42.862261973869984</v>
      </c>
      <c r="R42" s="183"/>
      <c r="S42" s="183">
        <v>41.157953745094936</v>
      </c>
      <c r="T42" s="183"/>
      <c r="U42" s="183">
        <v>44.55704525313742</v>
      </c>
      <c r="V42" s="183"/>
    </row>
    <row r="43" spans="1:22" s="117" customFormat="1" ht="16.5" customHeight="1">
      <c r="A43" s="26"/>
      <c r="B43" s="100" t="s">
        <v>188</v>
      </c>
      <c r="C43" s="102"/>
      <c r="D43" s="105" t="s">
        <v>189</v>
      </c>
      <c r="E43" s="181">
        <v>139533</v>
      </c>
      <c r="F43" s="181"/>
      <c r="G43" s="181">
        <v>69571</v>
      </c>
      <c r="H43" s="181"/>
      <c r="I43" s="181">
        <v>69962</v>
      </c>
      <c r="J43" s="181"/>
      <c r="K43" s="181">
        <v>59717</v>
      </c>
      <c r="L43" s="181"/>
      <c r="M43" s="181">
        <v>28592</v>
      </c>
      <c r="N43" s="181"/>
      <c r="O43" s="181">
        <v>31125</v>
      </c>
      <c r="P43" s="181"/>
      <c r="Q43" s="183">
        <v>42.79776110310822</v>
      </c>
      <c r="R43" s="183"/>
      <c r="S43" s="183">
        <v>41.09758376334967</v>
      </c>
      <c r="T43" s="183"/>
      <c r="U43" s="183">
        <v>44.488436579857634</v>
      </c>
      <c r="V43" s="183"/>
    </row>
    <row r="44" spans="1:22" s="117" customFormat="1" ht="16.5" customHeight="1">
      <c r="A44" s="26"/>
      <c r="B44" s="100" t="s">
        <v>190</v>
      </c>
      <c r="C44" s="102"/>
      <c r="D44" s="106" t="s">
        <v>174</v>
      </c>
      <c r="E44" s="181">
        <v>142610</v>
      </c>
      <c r="F44" s="181"/>
      <c r="G44" s="184">
        <v>71210</v>
      </c>
      <c r="H44" s="184"/>
      <c r="I44" s="184">
        <v>71400</v>
      </c>
      <c r="J44" s="184"/>
      <c r="K44" s="184">
        <v>72309</v>
      </c>
      <c r="L44" s="184"/>
      <c r="M44" s="184">
        <v>36256</v>
      </c>
      <c r="N44" s="184"/>
      <c r="O44" s="184">
        <v>36053</v>
      </c>
      <c r="P44" s="184"/>
      <c r="Q44" s="185">
        <v>50.70401795105533</v>
      </c>
      <c r="R44" s="185"/>
      <c r="S44" s="185">
        <v>50.91419744417919</v>
      </c>
      <c r="T44" s="185"/>
      <c r="U44" s="185">
        <v>50.494397759103634</v>
      </c>
      <c r="V44" s="185"/>
    </row>
    <row r="45" spans="1:22" s="117" customFormat="1" ht="16.5" customHeight="1">
      <c r="A45" s="26"/>
      <c r="B45" s="100" t="s">
        <v>191</v>
      </c>
      <c r="C45" s="102"/>
      <c r="D45" s="28" t="s">
        <v>170</v>
      </c>
      <c r="E45" s="206">
        <v>143877</v>
      </c>
      <c r="F45" s="206"/>
      <c r="G45" s="206">
        <v>71957</v>
      </c>
      <c r="H45" s="206"/>
      <c r="I45" s="206">
        <v>71920</v>
      </c>
      <c r="J45" s="206"/>
      <c r="K45" s="206">
        <v>93833</v>
      </c>
      <c r="L45" s="206"/>
      <c r="M45" s="206">
        <v>47008</v>
      </c>
      <c r="N45" s="206"/>
      <c r="O45" s="206">
        <v>46825</v>
      </c>
      <c r="P45" s="206"/>
      <c r="Q45" s="208">
        <v>65.2175121805431</v>
      </c>
      <c r="R45" s="208"/>
      <c r="S45" s="208">
        <v>65.32790416498743</v>
      </c>
      <c r="T45" s="208"/>
      <c r="U45" s="208">
        <v>65.10706340378198</v>
      </c>
      <c r="V45" s="208"/>
    </row>
    <row r="46" spans="1:22" s="117" customFormat="1" ht="16.5" customHeight="1">
      <c r="A46" s="26"/>
      <c r="B46" s="100" t="s">
        <v>243</v>
      </c>
      <c r="C46" s="157"/>
      <c r="D46" s="28" t="s">
        <v>178</v>
      </c>
      <c r="E46" s="207">
        <f>G46+I46</f>
        <v>141117</v>
      </c>
      <c r="F46" s="206"/>
      <c r="G46" s="206">
        <v>70366</v>
      </c>
      <c r="H46" s="206"/>
      <c r="I46" s="206">
        <v>70751</v>
      </c>
      <c r="J46" s="206"/>
      <c r="K46" s="206">
        <f>M46+O46</f>
        <v>69334</v>
      </c>
      <c r="L46" s="206"/>
      <c r="M46" s="206">
        <v>33207</v>
      </c>
      <c r="N46" s="206"/>
      <c r="O46" s="206">
        <v>36127</v>
      </c>
      <c r="P46" s="206"/>
      <c r="Q46" s="208">
        <f>K46/E46*100</f>
        <v>49.132280306412405</v>
      </c>
      <c r="R46" s="208"/>
      <c r="S46" s="208">
        <f>M46/G46*100</f>
        <v>47.19182559758974</v>
      </c>
      <c r="T46" s="208"/>
      <c r="U46" s="208">
        <f>O46/I46*100</f>
        <v>51.06217579963535</v>
      </c>
      <c r="V46" s="208"/>
    </row>
    <row r="47" spans="1:22" s="117" customFormat="1" ht="16.5" customHeight="1">
      <c r="A47" s="26"/>
      <c r="B47" s="100" t="s">
        <v>242</v>
      </c>
      <c r="C47" s="107"/>
      <c r="D47" s="111" t="s">
        <v>176</v>
      </c>
      <c r="E47" s="207">
        <f>G47+I47</f>
        <v>144090</v>
      </c>
      <c r="F47" s="206"/>
      <c r="G47" s="206">
        <v>71965</v>
      </c>
      <c r="H47" s="206"/>
      <c r="I47" s="206">
        <v>72125</v>
      </c>
      <c r="J47" s="206"/>
      <c r="K47" s="206">
        <f>M47+O47</f>
        <v>81371</v>
      </c>
      <c r="L47" s="206"/>
      <c r="M47" s="206">
        <v>40797</v>
      </c>
      <c r="N47" s="206"/>
      <c r="O47" s="206">
        <v>40574</v>
      </c>
      <c r="P47" s="206"/>
      <c r="Q47" s="208">
        <f>K47/E47*100</f>
        <v>56.472343674092585</v>
      </c>
      <c r="R47" s="208"/>
      <c r="S47" s="208">
        <f>M47/G47*100</f>
        <v>56.690057666921426</v>
      </c>
      <c r="T47" s="208"/>
      <c r="U47" s="208">
        <f>O47/I47*100</f>
        <v>56.25511265164644</v>
      </c>
      <c r="V47" s="208"/>
    </row>
    <row r="48" spans="1:22" s="117" customFormat="1" ht="5.25" customHeight="1">
      <c r="A48" s="29"/>
      <c r="B48" s="99"/>
      <c r="C48" s="94"/>
      <c r="D48" s="30"/>
      <c r="E48" s="203"/>
      <c r="F48" s="203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5"/>
      <c r="R48" s="205"/>
      <c r="S48" s="205"/>
      <c r="T48" s="205"/>
      <c r="U48" s="205"/>
      <c r="V48" s="205"/>
    </row>
    <row r="49" spans="1:22" ht="13.5">
      <c r="A49" s="31" t="s">
        <v>123</v>
      </c>
      <c r="B49" s="23"/>
      <c r="C49" s="23"/>
      <c r="D49" s="23"/>
      <c r="E49" s="23"/>
      <c r="F49" s="23"/>
      <c r="G49" s="23"/>
      <c r="H49" s="23"/>
      <c r="I49" s="23"/>
      <c r="J49" s="23"/>
      <c r="K49" s="118"/>
      <c r="L49" s="118"/>
      <c r="M49" s="23"/>
      <c r="N49" s="118"/>
      <c r="O49" s="118"/>
      <c r="P49" s="23"/>
      <c r="Q49" s="118"/>
      <c r="R49" s="118"/>
      <c r="S49" s="23"/>
      <c r="T49" s="23"/>
      <c r="U49" s="23"/>
      <c r="V49" s="23"/>
    </row>
    <row r="50" spans="1:22" ht="13.5">
      <c r="A50" s="14"/>
      <c r="B50" s="1"/>
      <c r="C50" s="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7" ht="13.5" customHeight="1"/>
  </sheetData>
  <mergeCells count="307">
    <mergeCell ref="O46:P46"/>
    <mergeCell ref="Q46:R46"/>
    <mergeCell ref="S46:T46"/>
    <mergeCell ref="U46:V46"/>
    <mergeCell ref="E46:F46"/>
    <mergeCell ref="G46:H46"/>
    <mergeCell ref="I46:J46"/>
    <mergeCell ref="K46:L46"/>
    <mergeCell ref="U47:V47"/>
    <mergeCell ref="G45:H45"/>
    <mergeCell ref="S45:T45"/>
    <mergeCell ref="U45:V45"/>
    <mergeCell ref="O47:P47"/>
    <mergeCell ref="Q47:R47"/>
    <mergeCell ref="S47:T47"/>
    <mergeCell ref="O45:P45"/>
    <mergeCell ref="Q45:R45"/>
    <mergeCell ref="M46:N46"/>
    <mergeCell ref="E47:F47"/>
    <mergeCell ref="I47:J47"/>
    <mergeCell ref="K47:L47"/>
    <mergeCell ref="M47:N47"/>
    <mergeCell ref="G47:H47"/>
    <mergeCell ref="Q36:R36"/>
    <mergeCell ref="H16:J16"/>
    <mergeCell ref="K16:M16"/>
    <mergeCell ref="E45:F45"/>
    <mergeCell ref="I45:J45"/>
    <mergeCell ref="K45:L45"/>
    <mergeCell ref="M45:N45"/>
    <mergeCell ref="Q16:S16"/>
    <mergeCell ref="S36:T36"/>
    <mergeCell ref="M40:N40"/>
    <mergeCell ref="N13:P13"/>
    <mergeCell ref="Q13:S13"/>
    <mergeCell ref="T13:V13"/>
    <mergeCell ref="M36:N36"/>
    <mergeCell ref="U36:V36"/>
    <mergeCell ref="O36:P36"/>
    <mergeCell ref="Q32:R32"/>
    <mergeCell ref="T16:V16"/>
    <mergeCell ref="S32:T32"/>
    <mergeCell ref="U32:V32"/>
    <mergeCell ref="Q38:R38"/>
    <mergeCell ref="Q39:R39"/>
    <mergeCell ref="S38:T38"/>
    <mergeCell ref="O40:P40"/>
    <mergeCell ref="Q40:R40"/>
    <mergeCell ref="S39:T39"/>
    <mergeCell ref="K39:L39"/>
    <mergeCell ref="O38:P38"/>
    <mergeCell ref="M38:N38"/>
    <mergeCell ref="I39:J39"/>
    <mergeCell ref="M39:N39"/>
    <mergeCell ref="O39:P39"/>
    <mergeCell ref="E27:F27"/>
    <mergeCell ref="M24:N24"/>
    <mergeCell ref="A13:D13"/>
    <mergeCell ref="E13:G13"/>
    <mergeCell ref="H13:J13"/>
    <mergeCell ref="K13:M13"/>
    <mergeCell ref="N16:P16"/>
    <mergeCell ref="M26:N26"/>
    <mergeCell ref="G27:H27"/>
    <mergeCell ref="I27:J27"/>
    <mergeCell ref="K27:L27"/>
    <mergeCell ref="M27:N27"/>
    <mergeCell ref="G26:H26"/>
    <mergeCell ref="I26:J26"/>
    <mergeCell ref="O48:P48"/>
    <mergeCell ref="G37:H37"/>
    <mergeCell ref="I37:J37"/>
    <mergeCell ref="K37:L37"/>
    <mergeCell ref="M37:N37"/>
    <mergeCell ref="O37:P37"/>
    <mergeCell ref="G40:H40"/>
    <mergeCell ref="I40:J40"/>
    <mergeCell ref="K40:L40"/>
    <mergeCell ref="G48:H48"/>
    <mergeCell ref="I48:J48"/>
    <mergeCell ref="K48:L48"/>
    <mergeCell ref="M48:N48"/>
    <mergeCell ref="U33:V33"/>
    <mergeCell ref="Q48:R48"/>
    <mergeCell ref="S48:T48"/>
    <mergeCell ref="U48:V48"/>
    <mergeCell ref="Q37:R37"/>
    <mergeCell ref="S37:T37"/>
    <mergeCell ref="S40:T40"/>
    <mergeCell ref="Q35:R35"/>
    <mergeCell ref="S35:T35"/>
    <mergeCell ref="U34:V34"/>
    <mergeCell ref="Q34:R34"/>
    <mergeCell ref="S34:T34"/>
    <mergeCell ref="Q33:R33"/>
    <mergeCell ref="S33:T33"/>
    <mergeCell ref="I32:J32"/>
    <mergeCell ref="K32:L32"/>
    <mergeCell ref="M32:N32"/>
    <mergeCell ref="O32:P32"/>
    <mergeCell ref="I33:J33"/>
    <mergeCell ref="K33:L33"/>
    <mergeCell ref="M33:N33"/>
    <mergeCell ref="I31:J31"/>
    <mergeCell ref="K31:L31"/>
    <mergeCell ref="M31:N31"/>
    <mergeCell ref="O31:P31"/>
    <mergeCell ref="Q27:R27"/>
    <mergeCell ref="S27:T27"/>
    <mergeCell ref="U27:V27"/>
    <mergeCell ref="U29:V29"/>
    <mergeCell ref="Q29:R29"/>
    <mergeCell ref="S29:T29"/>
    <mergeCell ref="S28:T28"/>
    <mergeCell ref="G32:H32"/>
    <mergeCell ref="G33:H33"/>
    <mergeCell ref="G34:H34"/>
    <mergeCell ref="O27:P27"/>
    <mergeCell ref="K29:L29"/>
    <mergeCell ref="M29:N29"/>
    <mergeCell ref="K28:L28"/>
    <mergeCell ref="O29:P29"/>
    <mergeCell ref="O30:P30"/>
    <mergeCell ref="G31:H31"/>
    <mergeCell ref="Q41:R41"/>
    <mergeCell ref="S41:T41"/>
    <mergeCell ref="U41:V41"/>
    <mergeCell ref="U28:V28"/>
    <mergeCell ref="Q30:R30"/>
    <mergeCell ref="S30:T30"/>
    <mergeCell ref="U30:V30"/>
    <mergeCell ref="Q31:R31"/>
    <mergeCell ref="S31:T31"/>
    <mergeCell ref="U31:V31"/>
    <mergeCell ref="U44:V44"/>
    <mergeCell ref="U43:V43"/>
    <mergeCell ref="U42:V42"/>
    <mergeCell ref="U35:V35"/>
    <mergeCell ref="U37:V37"/>
    <mergeCell ref="U40:V40"/>
    <mergeCell ref="U39:V39"/>
    <mergeCell ref="U38:V38"/>
    <mergeCell ref="E48:F48"/>
    <mergeCell ref="E26:F26"/>
    <mergeCell ref="I30:J30"/>
    <mergeCell ref="K30:L30"/>
    <mergeCell ref="K26:L26"/>
    <mergeCell ref="G28:H28"/>
    <mergeCell ref="I28:J28"/>
    <mergeCell ref="G29:H29"/>
    <mergeCell ref="I29:J29"/>
    <mergeCell ref="G30:H30"/>
    <mergeCell ref="E41:F41"/>
    <mergeCell ref="G41:H41"/>
    <mergeCell ref="E30:F30"/>
    <mergeCell ref="E31:F31"/>
    <mergeCell ref="E32:F32"/>
    <mergeCell ref="E33:F33"/>
    <mergeCell ref="E34:F34"/>
    <mergeCell ref="E35:F35"/>
    <mergeCell ref="G39:H39"/>
    <mergeCell ref="G35:H35"/>
    <mergeCell ref="E29:F29"/>
    <mergeCell ref="E37:F37"/>
    <mergeCell ref="E40:F40"/>
    <mergeCell ref="E38:F38"/>
    <mergeCell ref="E39:F39"/>
    <mergeCell ref="E36:F36"/>
    <mergeCell ref="E28:F28"/>
    <mergeCell ref="Q23:V23"/>
    <mergeCell ref="K24:L24"/>
    <mergeCell ref="I24:J24"/>
    <mergeCell ref="G24:H24"/>
    <mergeCell ref="O26:P26"/>
    <mergeCell ref="M28:N28"/>
    <mergeCell ref="O28:P28"/>
    <mergeCell ref="Q26:R26"/>
    <mergeCell ref="E23:J23"/>
    <mergeCell ref="H8:J8"/>
    <mergeCell ref="K8:M8"/>
    <mergeCell ref="N8:P8"/>
    <mergeCell ref="T8:V8"/>
    <mergeCell ref="Q8:S8"/>
    <mergeCell ref="H9:J9"/>
    <mergeCell ref="K9:M9"/>
    <mergeCell ref="H12:J12"/>
    <mergeCell ref="K12:M12"/>
    <mergeCell ref="H10:J10"/>
    <mergeCell ref="K10:M10"/>
    <mergeCell ref="H11:J11"/>
    <mergeCell ref="K11:M11"/>
    <mergeCell ref="N10:P10"/>
    <mergeCell ref="T10:V10"/>
    <mergeCell ref="H17:J17"/>
    <mergeCell ref="K17:M17"/>
    <mergeCell ref="Q12:S12"/>
    <mergeCell ref="Q10:S10"/>
    <mergeCell ref="N17:P17"/>
    <mergeCell ref="T11:V11"/>
    <mergeCell ref="N11:P11"/>
    <mergeCell ref="Q11:S11"/>
    <mergeCell ref="Q7:S7"/>
    <mergeCell ref="T7:V7"/>
    <mergeCell ref="K23:P23"/>
    <mergeCell ref="N9:P9"/>
    <mergeCell ref="T9:V9"/>
    <mergeCell ref="Q9:S9"/>
    <mergeCell ref="Q17:S17"/>
    <mergeCell ref="T17:V17"/>
    <mergeCell ref="T12:V12"/>
    <mergeCell ref="N15:P15"/>
    <mergeCell ref="E24:F24"/>
    <mergeCell ref="N12:P12"/>
    <mergeCell ref="K15:M15"/>
    <mergeCell ref="E7:G7"/>
    <mergeCell ref="E8:G8"/>
    <mergeCell ref="E9:G9"/>
    <mergeCell ref="E10:G10"/>
    <mergeCell ref="H7:J7"/>
    <mergeCell ref="K7:M7"/>
    <mergeCell ref="N7:P7"/>
    <mergeCell ref="E11:G11"/>
    <mergeCell ref="A14:D14"/>
    <mergeCell ref="E12:G12"/>
    <mergeCell ref="A16:D16"/>
    <mergeCell ref="E16:G16"/>
    <mergeCell ref="A11:D11"/>
    <mergeCell ref="A15:D15"/>
    <mergeCell ref="E15:G15"/>
    <mergeCell ref="A12:D12"/>
    <mergeCell ref="D23:D24"/>
    <mergeCell ref="A7:D7"/>
    <mergeCell ref="A8:D8"/>
    <mergeCell ref="A9:D9"/>
    <mergeCell ref="A10:D10"/>
    <mergeCell ref="A23:C24"/>
    <mergeCell ref="A17:D17"/>
    <mergeCell ref="A4:D5"/>
    <mergeCell ref="Q5:S5"/>
    <mergeCell ref="T5:V5"/>
    <mergeCell ref="E4:M4"/>
    <mergeCell ref="N4:V4"/>
    <mergeCell ref="E5:G5"/>
    <mergeCell ref="H5:J5"/>
    <mergeCell ref="K5:M5"/>
    <mergeCell ref="N5:P5"/>
    <mergeCell ref="I35:J35"/>
    <mergeCell ref="K38:L38"/>
    <mergeCell ref="G36:H36"/>
    <mergeCell ref="K35:L35"/>
    <mergeCell ref="G38:H38"/>
    <mergeCell ref="I38:J38"/>
    <mergeCell ref="I36:J36"/>
    <mergeCell ref="K36:L36"/>
    <mergeCell ref="H15:J15"/>
    <mergeCell ref="T15:V15"/>
    <mergeCell ref="I34:J34"/>
    <mergeCell ref="K34:L34"/>
    <mergeCell ref="O34:P34"/>
    <mergeCell ref="M34:N34"/>
    <mergeCell ref="Q15:S15"/>
    <mergeCell ref="U26:V26"/>
    <mergeCell ref="S26:T26"/>
    <mergeCell ref="Q28:R28"/>
    <mergeCell ref="E17:G17"/>
    <mergeCell ref="Q24:R24"/>
    <mergeCell ref="S24:T24"/>
    <mergeCell ref="Q14:S14"/>
    <mergeCell ref="T14:V14"/>
    <mergeCell ref="E14:G14"/>
    <mergeCell ref="H14:J14"/>
    <mergeCell ref="K14:M14"/>
    <mergeCell ref="N14:P14"/>
    <mergeCell ref="U24:V24"/>
    <mergeCell ref="I41:J41"/>
    <mergeCell ref="K41:L41"/>
    <mergeCell ref="M41:N41"/>
    <mergeCell ref="O41:P41"/>
    <mergeCell ref="E43:F43"/>
    <mergeCell ref="G43:H43"/>
    <mergeCell ref="I43:J43"/>
    <mergeCell ref="K43:L43"/>
    <mergeCell ref="M43:N43"/>
    <mergeCell ref="O43:P43"/>
    <mergeCell ref="Q43:R43"/>
    <mergeCell ref="S43:T43"/>
    <mergeCell ref="E44:F44"/>
    <mergeCell ref="G44:H44"/>
    <mergeCell ref="I44:J44"/>
    <mergeCell ref="K44:L44"/>
    <mergeCell ref="M44:N44"/>
    <mergeCell ref="O44:P44"/>
    <mergeCell ref="Q44:R44"/>
    <mergeCell ref="S44:T44"/>
    <mergeCell ref="Q42:R42"/>
    <mergeCell ref="S42:T42"/>
    <mergeCell ref="E42:F42"/>
    <mergeCell ref="G42:H42"/>
    <mergeCell ref="I42:J42"/>
    <mergeCell ref="K42:L42"/>
    <mergeCell ref="M35:N35"/>
    <mergeCell ref="O35:P35"/>
    <mergeCell ref="O24:P24"/>
    <mergeCell ref="M42:N42"/>
    <mergeCell ref="O42:P42"/>
    <mergeCell ref="M30:N30"/>
    <mergeCell ref="O33:P33"/>
  </mergeCells>
  <printOptions/>
  <pageMargins left="0.5905511811023623" right="0.5905511811023623" top="0.984251968503937" bottom="0.63" header="0.5118110236220472" footer="0.5118110236220472"/>
  <pageSetup horizontalDpi="400" verticalDpi="400" orientation="portrait" paperSize="9" r:id="rId1"/>
  <headerFooter alignWithMargins="0">
    <oddHeader>&amp;L&amp;8 174　　　選　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61"/>
  <sheetViews>
    <sheetView tabSelected="1" workbookViewId="0" topLeftCell="A4">
      <selection activeCell="AJ16" sqref="AJ16"/>
    </sheetView>
  </sheetViews>
  <sheetFormatPr defaultColWidth="9.00390625" defaultRowHeight="13.5"/>
  <cols>
    <col min="1" max="1" width="5.00390625" style="95" customWidth="1"/>
    <col min="2" max="2" width="2.375" style="95" customWidth="1"/>
    <col min="3" max="3" width="2.25390625" style="95" customWidth="1"/>
    <col min="4" max="5" width="4.125" style="95" customWidth="1"/>
    <col min="6" max="6" width="4.375" style="95" customWidth="1"/>
    <col min="7" max="16" width="2.25390625" style="95" customWidth="1"/>
    <col min="17" max="17" width="4.375" style="95" customWidth="1"/>
    <col min="18" max="19" width="2.25390625" style="95" customWidth="1"/>
    <col min="20" max="20" width="4.375" style="95" customWidth="1"/>
    <col min="21" max="21" width="4.125" style="95" customWidth="1"/>
    <col min="22" max="22" width="4.375" style="95" customWidth="1"/>
    <col min="23" max="32" width="2.25390625" style="95" customWidth="1"/>
    <col min="33" max="16384" width="9.00390625" style="95" customWidth="1"/>
  </cols>
  <sheetData>
    <row r="1" spans="1:41" s="120" customFormat="1" ht="26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</row>
    <row r="2" spans="1:41" ht="22.5" customHeight="1">
      <c r="A2" s="21" t="s">
        <v>108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117" customFormat="1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33"/>
      <c r="Z3" s="33"/>
      <c r="AA3" s="33"/>
      <c r="AB3" s="33"/>
      <c r="AC3" s="33"/>
      <c r="AD3" s="33"/>
      <c r="AE3" s="33"/>
      <c r="AF3" s="44" t="s">
        <v>192</v>
      </c>
      <c r="AG3" s="121"/>
      <c r="AH3" s="121"/>
      <c r="AI3" s="121"/>
      <c r="AJ3" s="121"/>
      <c r="AK3" s="121"/>
      <c r="AL3" s="121"/>
      <c r="AM3" s="121"/>
      <c r="AN3" s="121"/>
      <c r="AO3" s="121"/>
    </row>
    <row r="4" spans="1:41" s="117" customFormat="1" ht="27" customHeight="1">
      <c r="A4" s="191" t="s">
        <v>38</v>
      </c>
      <c r="B4" s="192"/>
      <c r="C4" s="192" t="s">
        <v>39</v>
      </c>
      <c r="D4" s="192"/>
      <c r="E4" s="192"/>
      <c r="F4" s="192"/>
      <c r="G4" s="192"/>
      <c r="H4" s="192" t="s">
        <v>16</v>
      </c>
      <c r="I4" s="192"/>
      <c r="J4" s="192"/>
      <c r="K4" s="192" t="s">
        <v>5</v>
      </c>
      <c r="L4" s="192"/>
      <c r="M4" s="192"/>
      <c r="N4" s="192" t="s">
        <v>6</v>
      </c>
      <c r="O4" s="192"/>
      <c r="P4" s="192"/>
      <c r="Q4" s="191" t="s">
        <v>38</v>
      </c>
      <c r="R4" s="192"/>
      <c r="S4" s="192" t="s">
        <v>40</v>
      </c>
      <c r="T4" s="192"/>
      <c r="U4" s="192"/>
      <c r="V4" s="192"/>
      <c r="W4" s="192"/>
      <c r="X4" s="192" t="s">
        <v>16</v>
      </c>
      <c r="Y4" s="192"/>
      <c r="Z4" s="192"/>
      <c r="AA4" s="192" t="s">
        <v>5</v>
      </c>
      <c r="AB4" s="192"/>
      <c r="AC4" s="192"/>
      <c r="AD4" s="192" t="s">
        <v>6</v>
      </c>
      <c r="AE4" s="192"/>
      <c r="AF4" s="194"/>
      <c r="AG4" s="121"/>
      <c r="AH4" s="121"/>
      <c r="AI4" s="121"/>
      <c r="AJ4" s="121"/>
      <c r="AK4" s="121"/>
      <c r="AL4" s="121"/>
      <c r="AM4" s="121"/>
      <c r="AN4" s="121"/>
      <c r="AO4" s="121"/>
    </row>
    <row r="5" spans="1:41" s="117" customFormat="1" ht="5.25" customHeight="1">
      <c r="A5" s="168"/>
      <c r="B5" s="169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218"/>
      <c r="O5" s="218"/>
      <c r="P5" s="218"/>
      <c r="Q5" s="168"/>
      <c r="R5" s="169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21"/>
      <c r="AH5" s="121"/>
      <c r="AI5" s="121"/>
      <c r="AJ5" s="121"/>
      <c r="AK5" s="121"/>
      <c r="AL5" s="121"/>
      <c r="AM5" s="121"/>
      <c r="AN5" s="121"/>
      <c r="AO5" s="121"/>
    </row>
    <row r="6" spans="1:41" s="117" customFormat="1" ht="13.5">
      <c r="A6" s="168"/>
      <c r="B6" s="169"/>
      <c r="C6" s="227" t="s">
        <v>41</v>
      </c>
      <c r="D6" s="227"/>
      <c r="E6" s="227"/>
      <c r="F6" s="227"/>
      <c r="G6" s="227"/>
      <c r="H6" s="224">
        <f>SUM(K6:P6)</f>
        <v>144766</v>
      </c>
      <c r="I6" s="224"/>
      <c r="J6" s="224"/>
      <c r="K6" s="224">
        <f>SUM(K8:M20,AA8:AC20)</f>
        <v>72273</v>
      </c>
      <c r="L6" s="224"/>
      <c r="M6" s="224"/>
      <c r="N6" s="225">
        <f>SUM(N8:P20,AD8:AF20)</f>
        <v>72493</v>
      </c>
      <c r="O6" s="225"/>
      <c r="P6" s="225"/>
      <c r="Q6" s="168"/>
      <c r="R6" s="169"/>
      <c r="S6" s="178"/>
      <c r="T6" s="178"/>
      <c r="U6" s="178"/>
      <c r="V6" s="178"/>
      <c r="W6" s="178"/>
      <c r="X6" s="217"/>
      <c r="Y6" s="217"/>
      <c r="Z6" s="217"/>
      <c r="AA6" s="217"/>
      <c r="AB6" s="217"/>
      <c r="AC6" s="217"/>
      <c r="AD6" s="217"/>
      <c r="AE6" s="217"/>
      <c r="AF6" s="217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1:41" s="117" customFormat="1" ht="5.25" customHeight="1">
      <c r="A7" s="168"/>
      <c r="B7" s="169"/>
      <c r="C7" s="175"/>
      <c r="D7" s="174"/>
      <c r="E7" s="174"/>
      <c r="F7" s="174"/>
      <c r="G7" s="174"/>
      <c r="H7" s="215"/>
      <c r="I7" s="215"/>
      <c r="J7" s="215"/>
      <c r="K7" s="215"/>
      <c r="L7" s="215"/>
      <c r="M7" s="215"/>
      <c r="N7" s="216"/>
      <c r="O7" s="216"/>
      <c r="P7" s="216"/>
      <c r="Q7" s="168"/>
      <c r="R7" s="169"/>
      <c r="S7" s="178"/>
      <c r="T7" s="178"/>
      <c r="U7" s="178"/>
      <c r="V7" s="178"/>
      <c r="W7" s="178"/>
      <c r="X7" s="217"/>
      <c r="Y7" s="217"/>
      <c r="Z7" s="217"/>
      <c r="AA7" s="217"/>
      <c r="AB7" s="217"/>
      <c r="AC7" s="217"/>
      <c r="AD7" s="217"/>
      <c r="AE7" s="217"/>
      <c r="AF7" s="217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1:41" s="117" customFormat="1" ht="13.5">
      <c r="A8" s="175">
        <v>1</v>
      </c>
      <c r="B8" s="139"/>
      <c r="C8" s="221" t="s">
        <v>42</v>
      </c>
      <c r="D8" s="221"/>
      <c r="E8" s="221"/>
      <c r="F8" s="221"/>
      <c r="G8" s="221"/>
      <c r="H8" s="215">
        <f>SUM(K8:P8)</f>
        <v>8778</v>
      </c>
      <c r="I8" s="215"/>
      <c r="J8" s="215"/>
      <c r="K8" s="219">
        <v>4261</v>
      </c>
      <c r="L8" s="219"/>
      <c r="M8" s="219"/>
      <c r="N8" s="216">
        <v>4517</v>
      </c>
      <c r="O8" s="216"/>
      <c r="P8" s="216"/>
      <c r="Q8" s="175">
        <v>14</v>
      </c>
      <c r="R8" s="139"/>
      <c r="S8" s="221" t="s">
        <v>54</v>
      </c>
      <c r="T8" s="221"/>
      <c r="U8" s="221"/>
      <c r="V8" s="221"/>
      <c r="W8" s="221"/>
      <c r="X8" s="215">
        <f>SUM(AA8:AF8)</f>
        <v>5940</v>
      </c>
      <c r="Y8" s="215"/>
      <c r="Z8" s="215"/>
      <c r="AA8" s="219">
        <v>2854</v>
      </c>
      <c r="AB8" s="219"/>
      <c r="AC8" s="219"/>
      <c r="AD8" s="219">
        <v>3086</v>
      </c>
      <c r="AE8" s="219"/>
      <c r="AF8" s="219"/>
      <c r="AG8" s="122"/>
      <c r="AH8" s="121"/>
      <c r="AI8" s="121"/>
      <c r="AJ8" s="121"/>
      <c r="AK8" s="121"/>
      <c r="AL8" s="121"/>
      <c r="AM8" s="121"/>
      <c r="AN8" s="121"/>
      <c r="AO8" s="121"/>
    </row>
    <row r="9" spans="1:41" s="117" customFormat="1" ht="13.5">
      <c r="A9" s="175">
        <v>2</v>
      </c>
      <c r="B9" s="139"/>
      <c r="C9" s="221" t="s">
        <v>43</v>
      </c>
      <c r="D9" s="221"/>
      <c r="E9" s="221"/>
      <c r="F9" s="221"/>
      <c r="G9" s="221"/>
      <c r="H9" s="215">
        <f aca="true" t="shared" si="0" ref="H9:H20">SUM(K9:P9)</f>
        <v>6559</v>
      </c>
      <c r="I9" s="215"/>
      <c r="J9" s="215"/>
      <c r="K9" s="219">
        <v>3239</v>
      </c>
      <c r="L9" s="219"/>
      <c r="M9" s="219"/>
      <c r="N9" s="216">
        <v>3320</v>
      </c>
      <c r="O9" s="216"/>
      <c r="P9" s="216"/>
      <c r="Q9" s="175">
        <v>15</v>
      </c>
      <c r="R9" s="139"/>
      <c r="S9" s="221" t="s">
        <v>104</v>
      </c>
      <c r="T9" s="221"/>
      <c r="U9" s="221"/>
      <c r="V9" s="221"/>
      <c r="W9" s="221"/>
      <c r="X9" s="215">
        <f aca="true" t="shared" si="1" ref="X9:X20">SUM(AA9:AF9)</f>
        <v>7565</v>
      </c>
      <c r="Y9" s="215"/>
      <c r="Z9" s="215"/>
      <c r="AA9" s="219">
        <v>3717</v>
      </c>
      <c r="AB9" s="219"/>
      <c r="AC9" s="219"/>
      <c r="AD9" s="219">
        <v>3848</v>
      </c>
      <c r="AE9" s="219"/>
      <c r="AF9" s="219"/>
      <c r="AG9" s="122"/>
      <c r="AH9" s="121"/>
      <c r="AI9" s="121"/>
      <c r="AJ9" s="121"/>
      <c r="AK9" s="121"/>
      <c r="AL9" s="121"/>
      <c r="AM9" s="121"/>
      <c r="AN9" s="121"/>
      <c r="AO9" s="121"/>
    </row>
    <row r="10" spans="1:41" s="117" customFormat="1" ht="13.5">
      <c r="A10" s="175">
        <v>3</v>
      </c>
      <c r="B10" s="139"/>
      <c r="C10" s="221" t="s">
        <v>44</v>
      </c>
      <c r="D10" s="221"/>
      <c r="E10" s="221"/>
      <c r="F10" s="221"/>
      <c r="G10" s="221"/>
      <c r="H10" s="215">
        <f>SUM(K10:P10)</f>
        <v>3930</v>
      </c>
      <c r="I10" s="215"/>
      <c r="J10" s="215"/>
      <c r="K10" s="219">
        <v>1949</v>
      </c>
      <c r="L10" s="219"/>
      <c r="M10" s="219"/>
      <c r="N10" s="216">
        <v>1981</v>
      </c>
      <c r="O10" s="216"/>
      <c r="P10" s="216"/>
      <c r="Q10" s="175">
        <v>16</v>
      </c>
      <c r="R10" s="139"/>
      <c r="S10" s="221" t="s">
        <v>55</v>
      </c>
      <c r="T10" s="221"/>
      <c r="U10" s="221"/>
      <c r="V10" s="221"/>
      <c r="W10" s="221"/>
      <c r="X10" s="215">
        <f t="shared" si="1"/>
        <v>2841</v>
      </c>
      <c r="Y10" s="215"/>
      <c r="Z10" s="215"/>
      <c r="AA10" s="219">
        <v>1481</v>
      </c>
      <c r="AB10" s="219"/>
      <c r="AC10" s="219"/>
      <c r="AD10" s="219">
        <v>1360</v>
      </c>
      <c r="AE10" s="219"/>
      <c r="AF10" s="219"/>
      <c r="AG10" s="122"/>
      <c r="AH10" s="121"/>
      <c r="AI10" s="121"/>
      <c r="AJ10" s="121"/>
      <c r="AK10" s="121"/>
      <c r="AL10" s="121"/>
      <c r="AM10" s="121"/>
      <c r="AN10" s="121"/>
      <c r="AO10" s="121"/>
    </row>
    <row r="11" spans="1:41" s="117" customFormat="1" ht="13.5">
      <c r="A11" s="175">
        <v>4</v>
      </c>
      <c r="B11" s="139"/>
      <c r="C11" s="221" t="s">
        <v>45</v>
      </c>
      <c r="D11" s="221"/>
      <c r="E11" s="221"/>
      <c r="F11" s="221"/>
      <c r="G11" s="221"/>
      <c r="H11" s="215">
        <f t="shared" si="0"/>
        <v>6982</v>
      </c>
      <c r="I11" s="215"/>
      <c r="J11" s="215"/>
      <c r="K11" s="219">
        <v>3594</v>
      </c>
      <c r="L11" s="219"/>
      <c r="M11" s="219"/>
      <c r="N11" s="216">
        <v>3388</v>
      </c>
      <c r="O11" s="216"/>
      <c r="P11" s="216"/>
      <c r="Q11" s="175">
        <v>17</v>
      </c>
      <c r="R11" s="139"/>
      <c r="S11" s="221" t="s">
        <v>56</v>
      </c>
      <c r="T11" s="221"/>
      <c r="U11" s="221"/>
      <c r="V11" s="221"/>
      <c r="W11" s="221"/>
      <c r="X11" s="215">
        <f t="shared" si="1"/>
        <v>4420</v>
      </c>
      <c r="Y11" s="215"/>
      <c r="Z11" s="215"/>
      <c r="AA11" s="219">
        <v>2147</v>
      </c>
      <c r="AB11" s="219"/>
      <c r="AC11" s="219"/>
      <c r="AD11" s="219">
        <v>2273</v>
      </c>
      <c r="AE11" s="219"/>
      <c r="AF11" s="219"/>
      <c r="AG11" s="122"/>
      <c r="AH11" s="121"/>
      <c r="AI11" s="121"/>
      <c r="AJ11" s="121"/>
      <c r="AK11" s="121"/>
      <c r="AL11" s="121"/>
      <c r="AM11" s="121"/>
      <c r="AN11" s="121"/>
      <c r="AO11" s="121"/>
    </row>
    <row r="12" spans="1:41" s="117" customFormat="1" ht="13.5">
      <c r="A12" s="175">
        <v>5</v>
      </c>
      <c r="B12" s="139"/>
      <c r="C12" s="221" t="s">
        <v>46</v>
      </c>
      <c r="D12" s="221"/>
      <c r="E12" s="221"/>
      <c r="F12" s="221"/>
      <c r="G12" s="221"/>
      <c r="H12" s="215">
        <f t="shared" si="0"/>
        <v>8371</v>
      </c>
      <c r="I12" s="215"/>
      <c r="J12" s="215"/>
      <c r="K12" s="219">
        <v>4033</v>
      </c>
      <c r="L12" s="219"/>
      <c r="M12" s="219"/>
      <c r="N12" s="216">
        <v>4338</v>
      </c>
      <c r="O12" s="216"/>
      <c r="P12" s="216"/>
      <c r="Q12" s="175">
        <v>18</v>
      </c>
      <c r="R12" s="139"/>
      <c r="S12" s="221" t="s">
        <v>57</v>
      </c>
      <c r="T12" s="221"/>
      <c r="U12" s="221"/>
      <c r="V12" s="221"/>
      <c r="W12" s="221"/>
      <c r="X12" s="215">
        <f t="shared" si="1"/>
        <v>6481</v>
      </c>
      <c r="Y12" s="215"/>
      <c r="Z12" s="215"/>
      <c r="AA12" s="219">
        <v>3227</v>
      </c>
      <c r="AB12" s="219"/>
      <c r="AC12" s="219"/>
      <c r="AD12" s="219">
        <v>3254</v>
      </c>
      <c r="AE12" s="219"/>
      <c r="AF12" s="219"/>
      <c r="AG12" s="122"/>
      <c r="AH12" s="121"/>
      <c r="AI12" s="121"/>
      <c r="AJ12" s="121"/>
      <c r="AK12" s="121"/>
      <c r="AL12" s="121"/>
      <c r="AM12" s="121"/>
      <c r="AN12" s="121"/>
      <c r="AO12" s="121"/>
    </row>
    <row r="13" spans="1:41" s="117" customFormat="1" ht="13.5">
      <c r="A13" s="175">
        <v>6</v>
      </c>
      <c r="B13" s="139"/>
      <c r="C13" s="221" t="s">
        <v>47</v>
      </c>
      <c r="D13" s="221"/>
      <c r="E13" s="221"/>
      <c r="F13" s="221"/>
      <c r="G13" s="221"/>
      <c r="H13" s="215">
        <f t="shared" si="0"/>
        <v>5779</v>
      </c>
      <c r="I13" s="215"/>
      <c r="J13" s="215"/>
      <c r="K13" s="219">
        <v>2955</v>
      </c>
      <c r="L13" s="219"/>
      <c r="M13" s="219"/>
      <c r="N13" s="216">
        <v>2824</v>
      </c>
      <c r="O13" s="216"/>
      <c r="P13" s="216"/>
      <c r="Q13" s="175">
        <v>19</v>
      </c>
      <c r="R13" s="139"/>
      <c r="S13" s="221" t="s">
        <v>58</v>
      </c>
      <c r="T13" s="221"/>
      <c r="U13" s="221"/>
      <c r="V13" s="221"/>
      <c r="W13" s="221"/>
      <c r="X13" s="215">
        <f t="shared" si="1"/>
        <v>8393</v>
      </c>
      <c r="Y13" s="215"/>
      <c r="Z13" s="215"/>
      <c r="AA13" s="219">
        <v>4186</v>
      </c>
      <c r="AB13" s="219"/>
      <c r="AC13" s="219"/>
      <c r="AD13" s="219">
        <v>4207</v>
      </c>
      <c r="AE13" s="219"/>
      <c r="AF13" s="219"/>
      <c r="AG13" s="122"/>
      <c r="AH13" s="121"/>
      <c r="AI13" s="121"/>
      <c r="AJ13" s="121"/>
      <c r="AK13" s="121"/>
      <c r="AL13" s="121"/>
      <c r="AM13" s="121"/>
      <c r="AN13" s="121"/>
      <c r="AO13" s="121"/>
    </row>
    <row r="14" spans="1:41" s="117" customFormat="1" ht="13.5">
      <c r="A14" s="175">
        <v>7</v>
      </c>
      <c r="B14" s="139"/>
      <c r="C14" s="213" t="s">
        <v>112</v>
      </c>
      <c r="D14" s="226"/>
      <c r="E14" s="226"/>
      <c r="F14" s="226"/>
      <c r="G14" s="226"/>
      <c r="H14" s="215">
        <f t="shared" si="0"/>
        <v>5230</v>
      </c>
      <c r="I14" s="215"/>
      <c r="J14" s="215"/>
      <c r="K14" s="219">
        <v>2699</v>
      </c>
      <c r="L14" s="219"/>
      <c r="M14" s="219"/>
      <c r="N14" s="216">
        <v>2531</v>
      </c>
      <c r="O14" s="216"/>
      <c r="P14" s="216"/>
      <c r="Q14" s="175">
        <v>20</v>
      </c>
      <c r="R14" s="139"/>
      <c r="S14" s="221" t="s">
        <v>59</v>
      </c>
      <c r="T14" s="221"/>
      <c r="U14" s="221"/>
      <c r="V14" s="221"/>
      <c r="W14" s="221"/>
      <c r="X14" s="215">
        <f t="shared" si="1"/>
        <v>3598</v>
      </c>
      <c r="Y14" s="215"/>
      <c r="Z14" s="215"/>
      <c r="AA14" s="219">
        <v>1844</v>
      </c>
      <c r="AB14" s="219"/>
      <c r="AC14" s="219"/>
      <c r="AD14" s="219">
        <v>1754</v>
      </c>
      <c r="AE14" s="219"/>
      <c r="AF14" s="219"/>
      <c r="AG14" s="122"/>
      <c r="AH14" s="121"/>
      <c r="AI14" s="121"/>
      <c r="AJ14" s="121"/>
      <c r="AK14" s="121"/>
      <c r="AL14" s="121"/>
      <c r="AM14" s="121"/>
      <c r="AN14" s="121"/>
      <c r="AO14" s="121"/>
    </row>
    <row r="15" spans="1:41" s="117" customFormat="1" ht="13.5">
      <c r="A15" s="175">
        <v>8</v>
      </c>
      <c r="B15" s="139"/>
      <c r="C15" s="221" t="s">
        <v>48</v>
      </c>
      <c r="D15" s="221"/>
      <c r="E15" s="221"/>
      <c r="F15" s="221"/>
      <c r="G15" s="221"/>
      <c r="H15" s="215">
        <f t="shared" si="0"/>
        <v>5843</v>
      </c>
      <c r="I15" s="215"/>
      <c r="J15" s="215"/>
      <c r="K15" s="219">
        <v>3118</v>
      </c>
      <c r="L15" s="219"/>
      <c r="M15" s="219"/>
      <c r="N15" s="216">
        <v>2725</v>
      </c>
      <c r="O15" s="216"/>
      <c r="P15" s="216"/>
      <c r="Q15" s="175">
        <v>21</v>
      </c>
      <c r="R15" s="139"/>
      <c r="S15" s="221" t="s">
        <v>60</v>
      </c>
      <c r="T15" s="221"/>
      <c r="U15" s="221"/>
      <c r="V15" s="221"/>
      <c r="W15" s="221"/>
      <c r="X15" s="215">
        <f t="shared" si="1"/>
        <v>8050</v>
      </c>
      <c r="Y15" s="215"/>
      <c r="Z15" s="215"/>
      <c r="AA15" s="219">
        <v>3961</v>
      </c>
      <c r="AB15" s="219"/>
      <c r="AC15" s="219"/>
      <c r="AD15" s="219">
        <v>4089</v>
      </c>
      <c r="AE15" s="219"/>
      <c r="AF15" s="219"/>
      <c r="AG15" s="122"/>
      <c r="AH15" s="121"/>
      <c r="AI15" s="121"/>
      <c r="AJ15" s="121"/>
      <c r="AK15" s="121"/>
      <c r="AL15" s="121"/>
      <c r="AM15" s="121"/>
      <c r="AN15" s="121"/>
      <c r="AO15" s="121"/>
    </row>
    <row r="16" spans="1:41" s="117" customFormat="1" ht="13.5">
      <c r="A16" s="175">
        <v>9</v>
      </c>
      <c r="B16" s="139"/>
      <c r="C16" s="221" t="s">
        <v>49</v>
      </c>
      <c r="D16" s="221"/>
      <c r="E16" s="221"/>
      <c r="F16" s="221"/>
      <c r="G16" s="221"/>
      <c r="H16" s="215">
        <f t="shared" si="0"/>
        <v>5689</v>
      </c>
      <c r="I16" s="215"/>
      <c r="J16" s="215"/>
      <c r="K16" s="219">
        <v>2835</v>
      </c>
      <c r="L16" s="219"/>
      <c r="M16" s="219"/>
      <c r="N16" s="216">
        <v>2854</v>
      </c>
      <c r="O16" s="216"/>
      <c r="P16" s="216"/>
      <c r="Q16" s="175">
        <v>22</v>
      </c>
      <c r="R16" s="139"/>
      <c r="S16" s="221" t="s">
        <v>61</v>
      </c>
      <c r="T16" s="221"/>
      <c r="U16" s="221"/>
      <c r="V16" s="221"/>
      <c r="W16" s="221"/>
      <c r="X16" s="215">
        <f t="shared" si="1"/>
        <v>7696</v>
      </c>
      <c r="Y16" s="215"/>
      <c r="Z16" s="215"/>
      <c r="AA16" s="219">
        <v>3884</v>
      </c>
      <c r="AB16" s="219"/>
      <c r="AC16" s="219"/>
      <c r="AD16" s="219">
        <v>3812</v>
      </c>
      <c r="AE16" s="219"/>
      <c r="AF16" s="219"/>
      <c r="AG16" s="122"/>
      <c r="AH16" s="121"/>
      <c r="AI16" s="121"/>
      <c r="AJ16" s="121"/>
      <c r="AK16" s="121"/>
      <c r="AL16" s="121"/>
      <c r="AM16" s="121"/>
      <c r="AN16" s="121"/>
      <c r="AO16" s="121"/>
    </row>
    <row r="17" spans="1:41" s="117" customFormat="1" ht="13.5">
      <c r="A17" s="175">
        <v>10</v>
      </c>
      <c r="B17" s="139"/>
      <c r="C17" s="221" t="s">
        <v>50</v>
      </c>
      <c r="D17" s="221"/>
      <c r="E17" s="221"/>
      <c r="F17" s="221"/>
      <c r="G17" s="221"/>
      <c r="H17" s="215">
        <f t="shared" si="0"/>
        <v>6428</v>
      </c>
      <c r="I17" s="215"/>
      <c r="J17" s="215"/>
      <c r="K17" s="219">
        <v>3156</v>
      </c>
      <c r="L17" s="219"/>
      <c r="M17" s="219"/>
      <c r="N17" s="216">
        <v>3272</v>
      </c>
      <c r="O17" s="216"/>
      <c r="P17" s="216"/>
      <c r="Q17" s="175">
        <v>23</v>
      </c>
      <c r="R17" s="139"/>
      <c r="S17" s="221" t="s">
        <v>62</v>
      </c>
      <c r="T17" s="221"/>
      <c r="U17" s="221"/>
      <c r="V17" s="221"/>
      <c r="W17" s="221"/>
      <c r="X17" s="215">
        <f t="shared" si="1"/>
        <v>3960</v>
      </c>
      <c r="Y17" s="215"/>
      <c r="Z17" s="215"/>
      <c r="AA17" s="219">
        <v>2051</v>
      </c>
      <c r="AB17" s="219"/>
      <c r="AC17" s="219"/>
      <c r="AD17" s="219">
        <v>1909</v>
      </c>
      <c r="AE17" s="219"/>
      <c r="AF17" s="219"/>
      <c r="AG17" s="122"/>
      <c r="AH17" s="121"/>
      <c r="AI17" s="121"/>
      <c r="AJ17" s="121"/>
      <c r="AK17" s="121"/>
      <c r="AL17" s="121"/>
      <c r="AM17" s="121"/>
      <c r="AN17" s="121"/>
      <c r="AO17" s="121"/>
    </row>
    <row r="18" spans="1:41" s="117" customFormat="1" ht="13.5">
      <c r="A18" s="175">
        <v>11</v>
      </c>
      <c r="B18" s="139"/>
      <c r="C18" s="221" t="s">
        <v>51</v>
      </c>
      <c r="D18" s="221"/>
      <c r="E18" s="221"/>
      <c r="F18" s="221"/>
      <c r="G18" s="221"/>
      <c r="H18" s="215">
        <f t="shared" si="0"/>
        <v>2978</v>
      </c>
      <c r="I18" s="215"/>
      <c r="J18" s="215"/>
      <c r="K18" s="219">
        <v>1441</v>
      </c>
      <c r="L18" s="219"/>
      <c r="M18" s="219"/>
      <c r="N18" s="216">
        <v>1537</v>
      </c>
      <c r="O18" s="216"/>
      <c r="P18" s="216"/>
      <c r="Q18" s="175">
        <v>24</v>
      </c>
      <c r="R18" s="139"/>
      <c r="S18" s="221" t="s">
        <v>63</v>
      </c>
      <c r="T18" s="221"/>
      <c r="U18" s="221"/>
      <c r="V18" s="221"/>
      <c r="W18" s="221"/>
      <c r="X18" s="215">
        <f t="shared" si="1"/>
        <v>3055</v>
      </c>
      <c r="Y18" s="215"/>
      <c r="Z18" s="215"/>
      <c r="AA18" s="219">
        <v>1534</v>
      </c>
      <c r="AB18" s="219"/>
      <c r="AC18" s="219"/>
      <c r="AD18" s="219">
        <v>1521</v>
      </c>
      <c r="AE18" s="219"/>
      <c r="AF18" s="219"/>
      <c r="AG18" s="122"/>
      <c r="AH18" s="121"/>
      <c r="AI18" s="121"/>
      <c r="AJ18" s="121"/>
      <c r="AK18" s="121"/>
      <c r="AL18" s="121"/>
      <c r="AM18" s="121"/>
      <c r="AN18" s="121"/>
      <c r="AO18" s="121"/>
    </row>
    <row r="19" spans="1:41" s="117" customFormat="1" ht="13.5">
      <c r="A19" s="175">
        <v>12</v>
      </c>
      <c r="B19" s="139"/>
      <c r="C19" s="221" t="s">
        <v>52</v>
      </c>
      <c r="D19" s="221"/>
      <c r="E19" s="221"/>
      <c r="F19" s="221"/>
      <c r="G19" s="221"/>
      <c r="H19" s="215">
        <f t="shared" si="0"/>
        <v>4826</v>
      </c>
      <c r="I19" s="215"/>
      <c r="J19" s="215"/>
      <c r="K19" s="219">
        <v>2227</v>
      </c>
      <c r="L19" s="219"/>
      <c r="M19" s="219"/>
      <c r="N19" s="216">
        <v>2599</v>
      </c>
      <c r="O19" s="216"/>
      <c r="P19" s="216"/>
      <c r="Q19" s="175">
        <v>25</v>
      </c>
      <c r="R19" s="139"/>
      <c r="S19" s="221" t="s">
        <v>64</v>
      </c>
      <c r="T19" s="221"/>
      <c r="U19" s="221"/>
      <c r="V19" s="221"/>
      <c r="W19" s="221"/>
      <c r="X19" s="215">
        <f t="shared" si="1"/>
        <v>4999</v>
      </c>
      <c r="Y19" s="215"/>
      <c r="Z19" s="215"/>
      <c r="AA19" s="219">
        <v>2513</v>
      </c>
      <c r="AB19" s="219"/>
      <c r="AC19" s="219"/>
      <c r="AD19" s="219">
        <v>2486</v>
      </c>
      <c r="AE19" s="219"/>
      <c r="AF19" s="219"/>
      <c r="AG19" s="122"/>
      <c r="AH19" s="121"/>
      <c r="AI19" s="121"/>
      <c r="AJ19" s="121"/>
      <c r="AK19" s="121"/>
      <c r="AL19" s="121"/>
      <c r="AM19" s="121"/>
      <c r="AN19" s="121"/>
      <c r="AO19" s="121"/>
    </row>
    <row r="20" spans="1:41" s="117" customFormat="1" ht="13.5">
      <c r="A20" s="175">
        <v>13</v>
      </c>
      <c r="B20" s="139"/>
      <c r="C20" s="221" t="s">
        <v>53</v>
      </c>
      <c r="D20" s="221"/>
      <c r="E20" s="221"/>
      <c r="F20" s="221"/>
      <c r="G20" s="221"/>
      <c r="H20" s="215">
        <f t="shared" si="0"/>
        <v>3090</v>
      </c>
      <c r="I20" s="215"/>
      <c r="J20" s="215"/>
      <c r="K20" s="219">
        <v>1559</v>
      </c>
      <c r="L20" s="219"/>
      <c r="M20" s="219"/>
      <c r="N20" s="216">
        <v>1531</v>
      </c>
      <c r="O20" s="216"/>
      <c r="P20" s="216"/>
      <c r="Q20" s="175">
        <v>26</v>
      </c>
      <c r="R20" s="139"/>
      <c r="S20" s="248" t="s">
        <v>161</v>
      </c>
      <c r="T20" s="249"/>
      <c r="U20" s="249"/>
      <c r="V20" s="249"/>
      <c r="W20" s="249"/>
      <c r="X20" s="215">
        <f t="shared" si="1"/>
        <v>3285</v>
      </c>
      <c r="Y20" s="215"/>
      <c r="Z20" s="215"/>
      <c r="AA20" s="219">
        <v>1808</v>
      </c>
      <c r="AB20" s="219"/>
      <c r="AC20" s="219"/>
      <c r="AD20" s="219">
        <v>1477</v>
      </c>
      <c r="AE20" s="219"/>
      <c r="AF20" s="219"/>
      <c r="AG20" s="122"/>
      <c r="AH20" s="121"/>
      <c r="AI20" s="121"/>
      <c r="AJ20" s="121"/>
      <c r="AK20" s="121"/>
      <c r="AL20" s="121"/>
      <c r="AM20" s="121"/>
      <c r="AN20" s="121"/>
      <c r="AO20" s="121"/>
    </row>
    <row r="21" spans="1:41" s="117" customFormat="1" ht="5.25" customHeight="1">
      <c r="A21" s="222"/>
      <c r="B21" s="223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222"/>
      <c r="O21" s="222"/>
      <c r="P21" s="222"/>
      <c r="Q21" s="222"/>
      <c r="R21" s="223"/>
      <c r="S21" s="103"/>
      <c r="T21" s="104"/>
      <c r="U21" s="104"/>
      <c r="V21" s="104"/>
      <c r="W21" s="104"/>
      <c r="X21" s="217"/>
      <c r="Y21" s="217"/>
      <c r="Z21" s="217"/>
      <c r="AA21" s="217"/>
      <c r="AB21" s="217"/>
      <c r="AC21" s="217"/>
      <c r="AD21" s="217"/>
      <c r="AE21" s="217"/>
      <c r="AF21" s="217"/>
      <c r="AG21" s="121"/>
      <c r="AH21" s="121"/>
      <c r="AI21" s="121"/>
      <c r="AJ21" s="121"/>
      <c r="AK21" s="121"/>
      <c r="AL21" s="121"/>
      <c r="AM21" s="121"/>
      <c r="AN21" s="121"/>
      <c r="AO21" s="121"/>
    </row>
    <row r="22" spans="1:41" ht="13.5">
      <c r="A22" s="31" t="s">
        <v>123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34"/>
      <c r="Y22" s="34"/>
      <c r="Z22" s="34"/>
      <c r="AA22" s="34"/>
      <c r="AB22" s="34"/>
      <c r="AC22" s="34"/>
      <c r="AD22" s="34"/>
      <c r="AE22" s="34"/>
      <c r="AF22" s="34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3.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3.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22.5" customHeight="1">
      <c r="A25" s="21" t="s">
        <v>109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3.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s="117" customFormat="1" ht="3" customHeight="1">
      <c r="A27" s="140"/>
      <c r="B27" s="164"/>
      <c r="C27" s="164"/>
      <c r="D27" s="164"/>
      <c r="E27" s="164"/>
      <c r="F27" s="39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39"/>
      <c r="R27" s="164"/>
      <c r="S27" s="164"/>
      <c r="T27" s="39"/>
      <c r="U27" s="39"/>
      <c r="V27" s="39"/>
      <c r="W27" s="164"/>
      <c r="X27" s="164"/>
      <c r="Y27" s="164"/>
      <c r="Z27" s="164"/>
      <c r="AA27" s="164"/>
      <c r="AB27" s="164"/>
      <c r="AC27" s="164"/>
      <c r="AD27" s="164"/>
      <c r="AE27" s="164"/>
      <c r="AF27" s="220"/>
      <c r="AG27" s="121"/>
      <c r="AH27" s="121"/>
      <c r="AI27" s="121"/>
      <c r="AJ27" s="121"/>
      <c r="AK27" s="121"/>
      <c r="AL27" s="121"/>
      <c r="AM27" s="121"/>
      <c r="AN27" s="121"/>
      <c r="AO27" s="121"/>
    </row>
    <row r="28" spans="1:41" s="117" customFormat="1" ht="12" customHeight="1">
      <c r="A28" s="139" t="s">
        <v>12</v>
      </c>
      <c r="B28" s="165"/>
      <c r="C28" s="165"/>
      <c r="D28" s="213" t="s">
        <v>11</v>
      </c>
      <c r="E28" s="214"/>
      <c r="F28" s="40" t="s">
        <v>100</v>
      </c>
      <c r="G28" s="165" t="s">
        <v>98</v>
      </c>
      <c r="H28" s="165"/>
      <c r="I28" s="165" t="s">
        <v>83</v>
      </c>
      <c r="J28" s="165"/>
      <c r="K28" s="165" t="s">
        <v>96</v>
      </c>
      <c r="L28" s="165"/>
      <c r="M28" s="165" t="s">
        <v>96</v>
      </c>
      <c r="N28" s="165"/>
      <c r="O28" s="165" t="s">
        <v>79</v>
      </c>
      <c r="P28" s="165"/>
      <c r="Q28" s="40" t="s">
        <v>83</v>
      </c>
      <c r="R28" s="165" t="s">
        <v>80</v>
      </c>
      <c r="S28" s="165"/>
      <c r="T28" s="40" t="s">
        <v>124</v>
      </c>
      <c r="U28" s="40" t="s">
        <v>86</v>
      </c>
      <c r="V28" s="40" t="s">
        <v>83</v>
      </c>
      <c r="W28" s="165" t="s">
        <v>79</v>
      </c>
      <c r="X28" s="165"/>
      <c r="Y28" s="165" t="s">
        <v>80</v>
      </c>
      <c r="Z28" s="165"/>
      <c r="AA28" s="165" t="s">
        <v>65</v>
      </c>
      <c r="AB28" s="165"/>
      <c r="AC28" s="165" t="s">
        <v>77</v>
      </c>
      <c r="AD28" s="165"/>
      <c r="AE28" s="165" t="s">
        <v>74</v>
      </c>
      <c r="AF28" s="173"/>
      <c r="AG28" s="121"/>
      <c r="AH28" s="121"/>
      <c r="AI28" s="121"/>
      <c r="AJ28" s="121"/>
      <c r="AK28" s="121"/>
      <c r="AL28" s="121"/>
      <c r="AM28" s="121"/>
      <c r="AN28" s="121"/>
      <c r="AO28" s="121"/>
    </row>
    <row r="29" spans="1:41" s="117" customFormat="1" ht="11.25" customHeight="1">
      <c r="A29" s="139"/>
      <c r="B29" s="165"/>
      <c r="C29" s="165"/>
      <c r="D29" s="213"/>
      <c r="E29" s="21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40"/>
      <c r="R29" s="165"/>
      <c r="S29" s="165"/>
      <c r="T29" s="40" t="s">
        <v>125</v>
      </c>
      <c r="U29" s="165"/>
      <c r="V29" s="165"/>
      <c r="W29" s="165"/>
      <c r="X29" s="165"/>
      <c r="Y29" s="165"/>
      <c r="Z29" s="165"/>
      <c r="AA29" s="165" t="s">
        <v>66</v>
      </c>
      <c r="AB29" s="165"/>
      <c r="AC29" s="165"/>
      <c r="AD29" s="165"/>
      <c r="AE29" s="165"/>
      <c r="AF29" s="173"/>
      <c r="AG29" s="121"/>
      <c r="AH29" s="121"/>
      <c r="AI29" s="121"/>
      <c r="AJ29" s="121"/>
      <c r="AK29" s="121"/>
      <c r="AL29" s="121"/>
      <c r="AM29" s="121"/>
      <c r="AN29" s="121"/>
      <c r="AO29" s="121"/>
    </row>
    <row r="30" spans="1:41" s="117" customFormat="1" ht="11.25" customHeight="1">
      <c r="A30" s="139"/>
      <c r="B30" s="165"/>
      <c r="C30" s="165"/>
      <c r="D30" s="213"/>
      <c r="E30" s="214"/>
      <c r="F30" s="165"/>
      <c r="G30" s="165" t="s">
        <v>99</v>
      </c>
      <c r="H30" s="165"/>
      <c r="I30" s="165" t="s">
        <v>84</v>
      </c>
      <c r="J30" s="165"/>
      <c r="K30" s="165"/>
      <c r="L30" s="165"/>
      <c r="M30" s="165"/>
      <c r="N30" s="165"/>
      <c r="O30" s="165"/>
      <c r="P30" s="165"/>
      <c r="Q30" s="165" t="s">
        <v>84</v>
      </c>
      <c r="R30" s="165" t="s">
        <v>81</v>
      </c>
      <c r="S30" s="165"/>
      <c r="T30" s="40" t="s">
        <v>126</v>
      </c>
      <c r="U30" s="165"/>
      <c r="V30" s="165"/>
      <c r="W30" s="165"/>
      <c r="X30" s="165"/>
      <c r="Y30" s="165" t="s">
        <v>81</v>
      </c>
      <c r="Z30" s="165"/>
      <c r="AA30" s="165" t="s">
        <v>70</v>
      </c>
      <c r="AB30" s="165"/>
      <c r="AC30" s="165"/>
      <c r="AD30" s="165"/>
      <c r="AE30" s="165"/>
      <c r="AF30" s="173"/>
      <c r="AG30" s="121"/>
      <c r="AH30" s="121"/>
      <c r="AI30" s="121"/>
      <c r="AJ30" s="121"/>
      <c r="AK30" s="121"/>
      <c r="AL30" s="121"/>
      <c r="AM30" s="121"/>
      <c r="AN30" s="121"/>
      <c r="AO30" s="121"/>
    </row>
    <row r="31" spans="1:41" s="117" customFormat="1" ht="11.25" customHeight="1">
      <c r="A31" s="139"/>
      <c r="B31" s="165"/>
      <c r="C31" s="165"/>
      <c r="D31" s="213"/>
      <c r="E31" s="21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 t="s">
        <v>70</v>
      </c>
      <c r="U31" s="165"/>
      <c r="V31" s="165" t="s">
        <v>84</v>
      </c>
      <c r="W31" s="165"/>
      <c r="X31" s="165"/>
      <c r="Y31" s="165"/>
      <c r="Z31" s="165"/>
      <c r="AA31" s="165" t="s">
        <v>67</v>
      </c>
      <c r="AB31" s="165"/>
      <c r="AC31" s="165" t="s">
        <v>79</v>
      </c>
      <c r="AD31" s="165"/>
      <c r="AE31" s="165"/>
      <c r="AF31" s="173"/>
      <c r="AG31" s="121"/>
      <c r="AH31" s="121"/>
      <c r="AI31" s="121"/>
      <c r="AJ31" s="121"/>
      <c r="AK31" s="121"/>
      <c r="AL31" s="121"/>
      <c r="AM31" s="121"/>
      <c r="AN31" s="121"/>
      <c r="AO31" s="121"/>
    </row>
    <row r="32" spans="1:41" s="117" customFormat="1" ht="11.25" customHeight="1">
      <c r="A32" s="139"/>
      <c r="B32" s="165"/>
      <c r="C32" s="165"/>
      <c r="D32" s="213"/>
      <c r="E32" s="21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40"/>
      <c r="R32" s="165" t="s">
        <v>79</v>
      </c>
      <c r="S32" s="165"/>
      <c r="T32" s="165"/>
      <c r="U32" s="165"/>
      <c r="V32" s="165"/>
      <c r="W32" s="165"/>
      <c r="X32" s="165"/>
      <c r="Y32" s="165"/>
      <c r="Z32" s="165"/>
      <c r="AA32" s="165" t="s">
        <v>68</v>
      </c>
      <c r="AB32" s="165"/>
      <c r="AC32" s="165"/>
      <c r="AD32" s="165"/>
      <c r="AE32" s="165"/>
      <c r="AF32" s="173"/>
      <c r="AG32" s="121"/>
      <c r="AH32" s="121"/>
      <c r="AI32" s="121"/>
      <c r="AJ32" s="121"/>
      <c r="AK32" s="121"/>
      <c r="AL32" s="121"/>
      <c r="AM32" s="121"/>
      <c r="AN32" s="121"/>
      <c r="AO32" s="121"/>
    </row>
    <row r="33" spans="1:41" s="117" customFormat="1" ht="11.25" customHeight="1">
      <c r="A33" s="139"/>
      <c r="B33" s="165"/>
      <c r="C33" s="165"/>
      <c r="D33" s="213"/>
      <c r="E33" s="214"/>
      <c r="F33" s="165"/>
      <c r="G33" s="165" t="s">
        <v>79</v>
      </c>
      <c r="H33" s="165"/>
      <c r="I33" s="165" t="s">
        <v>80</v>
      </c>
      <c r="J33" s="165"/>
      <c r="K33" s="165" t="s">
        <v>97</v>
      </c>
      <c r="L33" s="165"/>
      <c r="M33" s="165"/>
      <c r="N33" s="165"/>
      <c r="O33" s="165" t="s">
        <v>80</v>
      </c>
      <c r="P33" s="165"/>
      <c r="Q33" s="165" t="s">
        <v>94</v>
      </c>
      <c r="R33" s="165"/>
      <c r="S33" s="165"/>
      <c r="T33" s="40" t="s">
        <v>88</v>
      </c>
      <c r="U33" s="165" t="s">
        <v>87</v>
      </c>
      <c r="V33" s="165"/>
      <c r="W33" s="165" t="s">
        <v>82</v>
      </c>
      <c r="X33" s="165"/>
      <c r="Y33" s="165" t="s">
        <v>79</v>
      </c>
      <c r="Z33" s="165"/>
      <c r="AA33" s="165" t="s">
        <v>69</v>
      </c>
      <c r="AB33" s="165"/>
      <c r="AC33" s="165"/>
      <c r="AD33" s="165"/>
      <c r="AE33" s="165" t="s">
        <v>76</v>
      </c>
      <c r="AF33" s="173"/>
      <c r="AG33" s="121"/>
      <c r="AH33" s="121"/>
      <c r="AI33" s="121"/>
      <c r="AJ33" s="121"/>
      <c r="AK33" s="121"/>
      <c r="AL33" s="121"/>
      <c r="AM33" s="121"/>
      <c r="AN33" s="121"/>
      <c r="AO33" s="121"/>
    </row>
    <row r="34" spans="1:41" s="117" customFormat="1" ht="11.25" customHeight="1">
      <c r="A34" s="139"/>
      <c r="B34" s="165"/>
      <c r="C34" s="165"/>
      <c r="D34" s="213"/>
      <c r="E34" s="21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 t="s">
        <v>82</v>
      </c>
      <c r="S34" s="165"/>
      <c r="T34" s="40" t="s">
        <v>89</v>
      </c>
      <c r="U34" s="165"/>
      <c r="V34" s="165"/>
      <c r="W34" s="165"/>
      <c r="X34" s="165"/>
      <c r="Y34" s="165"/>
      <c r="Z34" s="165"/>
      <c r="AA34" s="165" t="s">
        <v>127</v>
      </c>
      <c r="AB34" s="165"/>
      <c r="AC34" s="165"/>
      <c r="AD34" s="165"/>
      <c r="AE34" s="165"/>
      <c r="AF34" s="173"/>
      <c r="AG34" s="121"/>
      <c r="AH34" s="121"/>
      <c r="AI34" s="121"/>
      <c r="AJ34" s="121"/>
      <c r="AK34" s="121"/>
      <c r="AL34" s="121"/>
      <c r="AM34" s="121"/>
      <c r="AN34" s="121"/>
      <c r="AO34" s="121"/>
    </row>
    <row r="35" spans="1:41" s="117" customFormat="1" ht="11.25" customHeight="1">
      <c r="A35" s="139"/>
      <c r="B35" s="165"/>
      <c r="C35" s="165"/>
      <c r="D35" s="213"/>
      <c r="E35" s="21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40"/>
      <c r="R35" s="165"/>
      <c r="S35" s="165"/>
      <c r="T35" s="40" t="s">
        <v>128</v>
      </c>
      <c r="U35" s="165"/>
      <c r="V35" s="165" t="s">
        <v>85</v>
      </c>
      <c r="W35" s="165"/>
      <c r="X35" s="165"/>
      <c r="Y35" s="165"/>
      <c r="Z35" s="165"/>
      <c r="AA35" s="165" t="s">
        <v>71</v>
      </c>
      <c r="AB35" s="165"/>
      <c r="AC35" s="165" t="s">
        <v>129</v>
      </c>
      <c r="AD35" s="165"/>
      <c r="AE35" s="165"/>
      <c r="AF35" s="173"/>
      <c r="AG35" s="121"/>
      <c r="AH35" s="121"/>
      <c r="AI35" s="121"/>
      <c r="AJ35" s="121"/>
      <c r="AK35" s="121"/>
      <c r="AL35" s="121"/>
      <c r="AM35" s="121"/>
      <c r="AN35" s="121"/>
      <c r="AO35" s="121"/>
    </row>
    <row r="36" spans="1:41" s="117" customFormat="1" ht="11.25" customHeight="1">
      <c r="A36" s="139"/>
      <c r="B36" s="165"/>
      <c r="C36" s="165"/>
      <c r="D36" s="213"/>
      <c r="E36" s="214"/>
      <c r="F36" s="165"/>
      <c r="G36" s="165" t="s">
        <v>82</v>
      </c>
      <c r="H36" s="165"/>
      <c r="I36" s="165" t="s">
        <v>81</v>
      </c>
      <c r="J36" s="165"/>
      <c r="K36" s="165"/>
      <c r="L36" s="165"/>
      <c r="M36" s="165"/>
      <c r="N36" s="165"/>
      <c r="O36" s="165"/>
      <c r="P36" s="165"/>
      <c r="Q36" s="165" t="s">
        <v>95</v>
      </c>
      <c r="R36" s="165"/>
      <c r="S36" s="165"/>
      <c r="T36" s="40" t="s">
        <v>79</v>
      </c>
      <c r="U36" s="165"/>
      <c r="V36" s="165"/>
      <c r="W36" s="165"/>
      <c r="X36" s="165"/>
      <c r="Y36" s="165" t="s">
        <v>82</v>
      </c>
      <c r="Z36" s="165"/>
      <c r="AA36" s="165" t="s">
        <v>72</v>
      </c>
      <c r="AB36" s="165"/>
      <c r="AC36" s="165"/>
      <c r="AD36" s="165"/>
      <c r="AE36" s="165"/>
      <c r="AF36" s="173"/>
      <c r="AG36" s="121"/>
      <c r="AH36" s="121"/>
      <c r="AI36" s="121"/>
      <c r="AJ36" s="121"/>
      <c r="AK36" s="121"/>
      <c r="AL36" s="121"/>
      <c r="AM36" s="121"/>
      <c r="AN36" s="121"/>
      <c r="AO36" s="121"/>
    </row>
    <row r="37" spans="1:41" s="117" customFormat="1" ht="11.25" customHeight="1">
      <c r="A37" s="139"/>
      <c r="B37" s="165"/>
      <c r="C37" s="165"/>
      <c r="D37" s="213"/>
      <c r="E37" s="21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 t="s">
        <v>93</v>
      </c>
      <c r="S37" s="165"/>
      <c r="T37" s="40" t="s">
        <v>82</v>
      </c>
      <c r="U37" s="165"/>
      <c r="V37" s="165"/>
      <c r="W37" s="165"/>
      <c r="X37" s="165"/>
      <c r="Y37" s="165"/>
      <c r="Z37" s="165"/>
      <c r="AA37" s="165" t="s">
        <v>73</v>
      </c>
      <c r="AB37" s="165"/>
      <c r="AC37" s="165"/>
      <c r="AD37" s="165"/>
      <c r="AE37" s="165"/>
      <c r="AF37" s="173"/>
      <c r="AG37" s="121"/>
      <c r="AH37" s="121"/>
      <c r="AI37" s="121"/>
      <c r="AJ37" s="121"/>
      <c r="AK37" s="121"/>
      <c r="AL37" s="121"/>
      <c r="AM37" s="121"/>
      <c r="AN37" s="121"/>
      <c r="AO37" s="121"/>
    </row>
    <row r="38" spans="1:41" s="117" customFormat="1" ht="11.25" customHeight="1">
      <c r="A38" s="139"/>
      <c r="B38" s="165"/>
      <c r="C38" s="165"/>
      <c r="D38" s="213"/>
      <c r="E38" s="21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40"/>
      <c r="R38" s="165"/>
      <c r="S38" s="165"/>
      <c r="T38" s="40" t="s">
        <v>90</v>
      </c>
      <c r="U38" s="165"/>
      <c r="V38" s="165"/>
      <c r="W38" s="165"/>
      <c r="X38" s="165"/>
      <c r="Y38" s="165"/>
      <c r="Z38" s="165"/>
      <c r="AA38" s="165" t="s">
        <v>130</v>
      </c>
      <c r="AB38" s="165"/>
      <c r="AC38" s="165"/>
      <c r="AD38" s="165"/>
      <c r="AE38" s="165"/>
      <c r="AF38" s="173"/>
      <c r="AG38" s="121"/>
      <c r="AH38" s="121"/>
      <c r="AI38" s="121"/>
      <c r="AJ38" s="121"/>
      <c r="AK38" s="121"/>
      <c r="AL38" s="121"/>
      <c r="AM38" s="121"/>
      <c r="AN38" s="121"/>
      <c r="AO38" s="121"/>
    </row>
    <row r="39" spans="1:41" s="117" customFormat="1" ht="11.25" customHeight="1">
      <c r="A39" s="139"/>
      <c r="B39" s="165"/>
      <c r="C39" s="165"/>
      <c r="D39" s="213"/>
      <c r="E39" s="214"/>
      <c r="F39" s="40" t="s">
        <v>101</v>
      </c>
      <c r="G39" s="165" t="s">
        <v>78</v>
      </c>
      <c r="H39" s="165"/>
      <c r="I39" s="165" t="s">
        <v>78</v>
      </c>
      <c r="J39" s="165"/>
      <c r="K39" s="165" t="s">
        <v>78</v>
      </c>
      <c r="L39" s="165"/>
      <c r="M39" s="165" t="s">
        <v>97</v>
      </c>
      <c r="N39" s="165"/>
      <c r="O39" s="165" t="s">
        <v>78</v>
      </c>
      <c r="P39" s="165"/>
      <c r="Q39" s="40" t="s">
        <v>78</v>
      </c>
      <c r="R39" s="165" t="s">
        <v>92</v>
      </c>
      <c r="S39" s="165"/>
      <c r="T39" s="40" t="s">
        <v>91</v>
      </c>
      <c r="U39" s="40" t="s">
        <v>78</v>
      </c>
      <c r="V39" s="40" t="s">
        <v>78</v>
      </c>
      <c r="W39" s="165" t="s">
        <v>78</v>
      </c>
      <c r="X39" s="165"/>
      <c r="Y39" s="165" t="s">
        <v>78</v>
      </c>
      <c r="Z39" s="165"/>
      <c r="AA39" s="165" t="s">
        <v>131</v>
      </c>
      <c r="AB39" s="165"/>
      <c r="AC39" s="165" t="s">
        <v>78</v>
      </c>
      <c r="AD39" s="165"/>
      <c r="AE39" s="165" t="s">
        <v>75</v>
      </c>
      <c r="AF39" s="173"/>
      <c r="AG39" s="121"/>
      <c r="AH39" s="121"/>
      <c r="AI39" s="121"/>
      <c r="AJ39" s="121"/>
      <c r="AK39" s="121"/>
      <c r="AL39" s="121"/>
      <c r="AM39" s="121"/>
      <c r="AN39" s="121"/>
      <c r="AO39" s="121"/>
    </row>
    <row r="40" spans="1:41" s="117" customFormat="1" ht="3" customHeight="1">
      <c r="A40" s="141"/>
      <c r="B40" s="179"/>
      <c r="C40" s="179"/>
      <c r="D40" s="179"/>
      <c r="E40" s="179"/>
      <c r="F40" s="41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41"/>
      <c r="R40" s="179"/>
      <c r="S40" s="179"/>
      <c r="T40" s="41"/>
      <c r="U40" s="41"/>
      <c r="V40" s="41"/>
      <c r="W40" s="179"/>
      <c r="X40" s="179"/>
      <c r="Y40" s="179"/>
      <c r="Z40" s="179"/>
      <c r="AA40" s="179"/>
      <c r="AB40" s="179"/>
      <c r="AC40" s="179"/>
      <c r="AD40" s="179"/>
      <c r="AE40" s="179"/>
      <c r="AF40" s="142"/>
      <c r="AG40" s="121"/>
      <c r="AH40" s="121"/>
      <c r="AI40" s="121"/>
      <c r="AJ40" s="121"/>
      <c r="AK40" s="121"/>
      <c r="AL40" s="121"/>
      <c r="AM40" s="121"/>
      <c r="AN40" s="121"/>
      <c r="AO40" s="121"/>
    </row>
    <row r="41" spans="1:41" s="117" customFormat="1" ht="3.75" customHeight="1">
      <c r="A41" s="168"/>
      <c r="B41" s="168"/>
      <c r="C41" s="169"/>
      <c r="D41" s="178"/>
      <c r="E41" s="178"/>
      <c r="F41" s="42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42"/>
      <c r="R41" s="178"/>
      <c r="S41" s="178"/>
      <c r="T41" s="42"/>
      <c r="U41" s="42"/>
      <c r="V41" s="42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21"/>
      <c r="AH41" s="121"/>
      <c r="AI41" s="121"/>
      <c r="AJ41" s="121"/>
      <c r="AK41" s="121"/>
      <c r="AL41" s="121"/>
      <c r="AM41" s="121"/>
      <c r="AN41" s="121"/>
      <c r="AO41" s="121"/>
    </row>
    <row r="42" spans="1:41" s="117" customFormat="1" ht="13.5" customHeight="1">
      <c r="A42" s="176" t="s">
        <v>178</v>
      </c>
      <c r="B42" s="176"/>
      <c r="C42" s="177"/>
      <c r="D42" s="173" t="s">
        <v>245</v>
      </c>
      <c r="E42" s="174"/>
      <c r="F42" s="43">
        <f>SUM(G42:AF42)</f>
        <v>36</v>
      </c>
      <c r="G42" s="210">
        <v>8</v>
      </c>
      <c r="H42" s="210"/>
      <c r="I42" s="210">
        <v>4</v>
      </c>
      <c r="J42" s="210"/>
      <c r="K42" s="210">
        <v>6</v>
      </c>
      <c r="L42" s="210"/>
      <c r="M42" s="210" t="s">
        <v>194</v>
      </c>
      <c r="N42" s="210"/>
      <c r="O42" s="210">
        <v>2</v>
      </c>
      <c r="P42" s="210"/>
      <c r="Q42" s="43">
        <v>6</v>
      </c>
      <c r="R42" s="210">
        <v>1</v>
      </c>
      <c r="S42" s="210"/>
      <c r="T42" s="43">
        <v>1</v>
      </c>
      <c r="U42" s="43" t="s">
        <v>194</v>
      </c>
      <c r="V42" s="43" t="s">
        <v>194</v>
      </c>
      <c r="W42" s="210" t="s">
        <v>194</v>
      </c>
      <c r="X42" s="210"/>
      <c r="Y42" s="210" t="s">
        <v>194</v>
      </c>
      <c r="Z42" s="210"/>
      <c r="AA42" s="210" t="s">
        <v>194</v>
      </c>
      <c r="AB42" s="210"/>
      <c r="AC42" s="210" t="s">
        <v>194</v>
      </c>
      <c r="AD42" s="210"/>
      <c r="AE42" s="210">
        <v>8</v>
      </c>
      <c r="AF42" s="210"/>
      <c r="AG42" s="121"/>
      <c r="AH42" s="121"/>
      <c r="AI42" s="121"/>
      <c r="AJ42" s="121"/>
      <c r="AK42" s="121"/>
      <c r="AL42" s="121"/>
      <c r="AM42" s="121"/>
      <c r="AN42" s="121"/>
      <c r="AO42" s="121"/>
    </row>
    <row r="43" spans="1:41" s="117" customFormat="1" ht="13.5" customHeight="1">
      <c r="A43" s="176" t="s">
        <v>168</v>
      </c>
      <c r="B43" s="176"/>
      <c r="C43" s="177"/>
      <c r="D43" s="173" t="s">
        <v>193</v>
      </c>
      <c r="E43" s="174"/>
      <c r="F43" s="43">
        <v>1</v>
      </c>
      <c r="G43" s="210" t="s">
        <v>194</v>
      </c>
      <c r="H43" s="210"/>
      <c r="I43" s="210" t="s">
        <v>194</v>
      </c>
      <c r="J43" s="210"/>
      <c r="K43" s="210" t="s">
        <v>194</v>
      </c>
      <c r="L43" s="210"/>
      <c r="M43" s="210" t="s">
        <v>194</v>
      </c>
      <c r="N43" s="210"/>
      <c r="O43" s="210" t="s">
        <v>194</v>
      </c>
      <c r="P43" s="210"/>
      <c r="Q43" s="43" t="s">
        <v>194</v>
      </c>
      <c r="R43" s="210" t="s">
        <v>194</v>
      </c>
      <c r="S43" s="210"/>
      <c r="T43" s="43" t="s">
        <v>194</v>
      </c>
      <c r="U43" s="43" t="s">
        <v>194</v>
      </c>
      <c r="V43" s="43" t="s">
        <v>194</v>
      </c>
      <c r="W43" s="210" t="s">
        <v>194</v>
      </c>
      <c r="X43" s="210"/>
      <c r="Y43" s="210" t="s">
        <v>194</v>
      </c>
      <c r="Z43" s="210"/>
      <c r="AA43" s="210" t="s">
        <v>194</v>
      </c>
      <c r="AB43" s="210"/>
      <c r="AC43" s="210" t="s">
        <v>194</v>
      </c>
      <c r="AD43" s="210"/>
      <c r="AE43" s="210">
        <v>1</v>
      </c>
      <c r="AF43" s="210"/>
      <c r="AG43" s="121"/>
      <c r="AH43" s="121"/>
      <c r="AI43" s="121"/>
      <c r="AJ43" s="121"/>
      <c r="AK43" s="121"/>
      <c r="AL43" s="121"/>
      <c r="AM43" s="121"/>
      <c r="AN43" s="121"/>
      <c r="AO43" s="121"/>
    </row>
    <row r="44" spans="1:41" s="117" customFormat="1" ht="13.5" customHeight="1">
      <c r="A44" s="176" t="s">
        <v>174</v>
      </c>
      <c r="B44" s="176"/>
      <c r="C44" s="177"/>
      <c r="D44" s="173" t="s">
        <v>195</v>
      </c>
      <c r="E44" s="174"/>
      <c r="F44" s="43">
        <v>2</v>
      </c>
      <c r="G44" s="210">
        <v>1</v>
      </c>
      <c r="H44" s="210"/>
      <c r="I44" s="210" t="s">
        <v>194</v>
      </c>
      <c r="J44" s="210"/>
      <c r="K44" s="210" t="s">
        <v>194</v>
      </c>
      <c r="L44" s="210"/>
      <c r="M44" s="210" t="s">
        <v>194</v>
      </c>
      <c r="N44" s="210"/>
      <c r="O44" s="210" t="s">
        <v>194</v>
      </c>
      <c r="P44" s="210"/>
      <c r="Q44" s="43" t="s">
        <v>194</v>
      </c>
      <c r="R44" s="210" t="s">
        <v>194</v>
      </c>
      <c r="S44" s="210"/>
      <c r="T44" s="43" t="s">
        <v>194</v>
      </c>
      <c r="U44" s="43" t="s">
        <v>194</v>
      </c>
      <c r="V44" s="43" t="s">
        <v>194</v>
      </c>
      <c r="W44" s="210" t="s">
        <v>194</v>
      </c>
      <c r="X44" s="210"/>
      <c r="Y44" s="210" t="s">
        <v>194</v>
      </c>
      <c r="Z44" s="210"/>
      <c r="AA44" s="210" t="s">
        <v>194</v>
      </c>
      <c r="AB44" s="210"/>
      <c r="AC44" s="210" t="s">
        <v>194</v>
      </c>
      <c r="AD44" s="210"/>
      <c r="AE44" s="210">
        <v>1</v>
      </c>
      <c r="AF44" s="210"/>
      <c r="AG44" s="121"/>
      <c r="AH44" s="121"/>
      <c r="AI44" s="121"/>
      <c r="AJ44" s="121"/>
      <c r="AK44" s="121"/>
      <c r="AL44" s="121"/>
      <c r="AM44" s="121"/>
      <c r="AN44" s="121"/>
      <c r="AO44" s="121"/>
    </row>
    <row r="45" spans="1:41" s="117" customFormat="1" ht="13.5">
      <c r="A45" s="176" t="s">
        <v>178</v>
      </c>
      <c r="B45" s="176"/>
      <c r="C45" s="177"/>
      <c r="D45" s="173" t="s">
        <v>196</v>
      </c>
      <c r="E45" s="174"/>
      <c r="F45" s="43">
        <v>34</v>
      </c>
      <c r="G45" s="210">
        <v>6</v>
      </c>
      <c r="H45" s="210"/>
      <c r="I45" s="210" t="s">
        <v>194</v>
      </c>
      <c r="J45" s="210"/>
      <c r="K45" s="210">
        <v>6</v>
      </c>
      <c r="L45" s="210"/>
      <c r="M45" s="210" t="s">
        <v>194</v>
      </c>
      <c r="N45" s="210"/>
      <c r="O45" s="210">
        <v>2</v>
      </c>
      <c r="P45" s="210"/>
      <c r="Q45" s="43">
        <v>6</v>
      </c>
      <c r="R45" s="210" t="s">
        <v>194</v>
      </c>
      <c r="S45" s="210"/>
      <c r="T45" s="43" t="s">
        <v>194</v>
      </c>
      <c r="U45" s="43">
        <v>1</v>
      </c>
      <c r="V45" s="43">
        <v>1</v>
      </c>
      <c r="W45" s="210" t="s">
        <v>194</v>
      </c>
      <c r="X45" s="210"/>
      <c r="Y45" s="210" t="s">
        <v>194</v>
      </c>
      <c r="Z45" s="210"/>
      <c r="AA45" s="210" t="s">
        <v>194</v>
      </c>
      <c r="AB45" s="210"/>
      <c r="AC45" s="210" t="s">
        <v>194</v>
      </c>
      <c r="AD45" s="210"/>
      <c r="AE45" s="210">
        <v>12</v>
      </c>
      <c r="AF45" s="210"/>
      <c r="AG45" s="121"/>
      <c r="AH45" s="121"/>
      <c r="AI45" s="121"/>
      <c r="AJ45" s="121"/>
      <c r="AK45" s="121"/>
      <c r="AL45" s="121"/>
      <c r="AM45" s="121"/>
      <c r="AN45" s="121"/>
      <c r="AO45" s="121"/>
    </row>
    <row r="46" spans="1:41" s="117" customFormat="1" ht="13.5" customHeight="1">
      <c r="A46" s="176" t="s">
        <v>168</v>
      </c>
      <c r="B46" s="176"/>
      <c r="C46" s="177"/>
      <c r="D46" s="173" t="s">
        <v>197</v>
      </c>
      <c r="E46" s="174"/>
      <c r="F46" s="43">
        <v>1</v>
      </c>
      <c r="G46" s="210" t="s">
        <v>194</v>
      </c>
      <c r="H46" s="210"/>
      <c r="I46" s="210" t="s">
        <v>194</v>
      </c>
      <c r="J46" s="210"/>
      <c r="K46" s="210" t="s">
        <v>194</v>
      </c>
      <c r="L46" s="210"/>
      <c r="M46" s="210" t="s">
        <v>194</v>
      </c>
      <c r="N46" s="210"/>
      <c r="O46" s="210" t="s">
        <v>194</v>
      </c>
      <c r="P46" s="210"/>
      <c r="Q46" s="43" t="s">
        <v>194</v>
      </c>
      <c r="R46" s="210" t="s">
        <v>194</v>
      </c>
      <c r="S46" s="210"/>
      <c r="T46" s="43" t="s">
        <v>194</v>
      </c>
      <c r="U46" s="43" t="s">
        <v>194</v>
      </c>
      <c r="V46" s="43" t="s">
        <v>194</v>
      </c>
      <c r="W46" s="210" t="s">
        <v>194</v>
      </c>
      <c r="X46" s="210"/>
      <c r="Y46" s="210" t="s">
        <v>194</v>
      </c>
      <c r="Z46" s="210"/>
      <c r="AA46" s="210" t="s">
        <v>194</v>
      </c>
      <c r="AB46" s="210"/>
      <c r="AC46" s="210" t="s">
        <v>194</v>
      </c>
      <c r="AD46" s="210"/>
      <c r="AE46" s="210">
        <v>1</v>
      </c>
      <c r="AF46" s="210"/>
      <c r="AG46" s="121"/>
      <c r="AH46" s="121"/>
      <c r="AI46" s="121"/>
      <c r="AJ46" s="121"/>
      <c r="AK46" s="121"/>
      <c r="AL46" s="121"/>
      <c r="AM46" s="121"/>
      <c r="AN46" s="121"/>
      <c r="AO46" s="121"/>
    </row>
    <row r="47" spans="1:41" s="117" customFormat="1" ht="13.5" customHeight="1">
      <c r="A47" s="176" t="s">
        <v>174</v>
      </c>
      <c r="B47" s="176"/>
      <c r="C47" s="177"/>
      <c r="D47" s="173" t="s">
        <v>198</v>
      </c>
      <c r="E47" s="174"/>
      <c r="F47" s="43">
        <v>2</v>
      </c>
      <c r="G47" s="210">
        <v>1</v>
      </c>
      <c r="H47" s="210"/>
      <c r="I47" s="210" t="s">
        <v>194</v>
      </c>
      <c r="J47" s="210"/>
      <c r="K47" s="210" t="s">
        <v>194</v>
      </c>
      <c r="L47" s="210"/>
      <c r="M47" s="210" t="s">
        <v>194</v>
      </c>
      <c r="N47" s="210"/>
      <c r="O47" s="210" t="s">
        <v>194</v>
      </c>
      <c r="P47" s="210"/>
      <c r="Q47" s="43">
        <v>1</v>
      </c>
      <c r="R47" s="210" t="s">
        <v>194</v>
      </c>
      <c r="S47" s="210"/>
      <c r="T47" s="43" t="s">
        <v>194</v>
      </c>
      <c r="U47" s="43" t="s">
        <v>194</v>
      </c>
      <c r="V47" s="43" t="s">
        <v>194</v>
      </c>
      <c r="W47" s="210" t="s">
        <v>194</v>
      </c>
      <c r="X47" s="210"/>
      <c r="Y47" s="210" t="s">
        <v>194</v>
      </c>
      <c r="Z47" s="210"/>
      <c r="AA47" s="210" t="s">
        <v>194</v>
      </c>
      <c r="AB47" s="210"/>
      <c r="AC47" s="210" t="s">
        <v>194</v>
      </c>
      <c r="AD47" s="210"/>
      <c r="AE47" s="210" t="s">
        <v>194</v>
      </c>
      <c r="AF47" s="210"/>
      <c r="AG47" s="121"/>
      <c r="AH47" s="121"/>
      <c r="AI47" s="121"/>
      <c r="AJ47" s="121"/>
      <c r="AK47" s="121"/>
      <c r="AL47" s="121"/>
      <c r="AM47" s="121"/>
      <c r="AN47" s="121"/>
      <c r="AO47" s="121"/>
    </row>
    <row r="48" spans="1:41" s="117" customFormat="1" ht="13.5">
      <c r="A48" s="176" t="s">
        <v>178</v>
      </c>
      <c r="B48" s="176"/>
      <c r="C48" s="177"/>
      <c r="D48" s="173" t="s">
        <v>199</v>
      </c>
      <c r="E48" s="174"/>
      <c r="F48" s="43">
        <v>32</v>
      </c>
      <c r="G48" s="210">
        <v>9</v>
      </c>
      <c r="H48" s="210"/>
      <c r="I48" s="210" t="s">
        <v>194</v>
      </c>
      <c r="J48" s="210"/>
      <c r="K48" s="210" t="s">
        <v>194</v>
      </c>
      <c r="L48" s="210"/>
      <c r="M48" s="210">
        <v>6</v>
      </c>
      <c r="N48" s="210"/>
      <c r="O48" s="210" t="s">
        <v>194</v>
      </c>
      <c r="P48" s="210"/>
      <c r="Q48" s="43">
        <v>6</v>
      </c>
      <c r="R48" s="210" t="s">
        <v>194</v>
      </c>
      <c r="S48" s="210"/>
      <c r="T48" s="43" t="s">
        <v>194</v>
      </c>
      <c r="U48" s="43" t="s">
        <v>194</v>
      </c>
      <c r="V48" s="43" t="s">
        <v>194</v>
      </c>
      <c r="W48" s="210">
        <v>2</v>
      </c>
      <c r="X48" s="210"/>
      <c r="Y48" s="210">
        <v>1</v>
      </c>
      <c r="Z48" s="210"/>
      <c r="AA48" s="210">
        <v>1</v>
      </c>
      <c r="AB48" s="210"/>
      <c r="AC48" s="210">
        <v>1</v>
      </c>
      <c r="AD48" s="210"/>
      <c r="AE48" s="210">
        <v>6</v>
      </c>
      <c r="AF48" s="210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117" customFormat="1" ht="13.5" customHeight="1">
      <c r="A49" s="176" t="s">
        <v>168</v>
      </c>
      <c r="B49" s="176"/>
      <c r="C49" s="177"/>
      <c r="D49" s="173" t="s">
        <v>200</v>
      </c>
      <c r="E49" s="174"/>
      <c r="F49" s="43">
        <v>1</v>
      </c>
      <c r="G49" s="210" t="s">
        <v>194</v>
      </c>
      <c r="H49" s="210"/>
      <c r="I49" s="210" t="s">
        <v>194</v>
      </c>
      <c r="J49" s="210"/>
      <c r="K49" s="210" t="s">
        <v>194</v>
      </c>
      <c r="L49" s="210"/>
      <c r="M49" s="210" t="s">
        <v>194</v>
      </c>
      <c r="N49" s="210"/>
      <c r="O49" s="210" t="s">
        <v>194</v>
      </c>
      <c r="P49" s="210"/>
      <c r="Q49" s="43" t="s">
        <v>194</v>
      </c>
      <c r="R49" s="210" t="s">
        <v>194</v>
      </c>
      <c r="S49" s="210"/>
      <c r="T49" s="43" t="s">
        <v>194</v>
      </c>
      <c r="U49" s="43" t="s">
        <v>194</v>
      </c>
      <c r="V49" s="43" t="s">
        <v>194</v>
      </c>
      <c r="W49" s="210" t="s">
        <v>194</v>
      </c>
      <c r="X49" s="210"/>
      <c r="Y49" s="210" t="s">
        <v>194</v>
      </c>
      <c r="Z49" s="210"/>
      <c r="AA49" s="210" t="s">
        <v>194</v>
      </c>
      <c r="AB49" s="210"/>
      <c r="AC49" s="210" t="s">
        <v>194</v>
      </c>
      <c r="AD49" s="210"/>
      <c r="AE49" s="210">
        <v>1</v>
      </c>
      <c r="AF49" s="210"/>
      <c r="AG49" s="121"/>
      <c r="AH49" s="121"/>
      <c r="AI49" s="121"/>
      <c r="AJ49" s="121"/>
      <c r="AK49" s="121"/>
      <c r="AL49" s="121"/>
      <c r="AM49" s="121"/>
      <c r="AN49" s="121"/>
      <c r="AO49" s="121"/>
    </row>
    <row r="50" spans="1:41" s="117" customFormat="1" ht="13.5" customHeight="1">
      <c r="A50" s="176" t="s">
        <v>174</v>
      </c>
      <c r="B50" s="176"/>
      <c r="C50" s="177"/>
      <c r="D50" s="173" t="s">
        <v>201</v>
      </c>
      <c r="E50" s="174"/>
      <c r="F50" s="43">
        <v>2</v>
      </c>
      <c r="G50" s="210">
        <v>1</v>
      </c>
      <c r="H50" s="210"/>
      <c r="I50" s="210" t="s">
        <v>194</v>
      </c>
      <c r="J50" s="210"/>
      <c r="K50" s="210" t="s">
        <v>194</v>
      </c>
      <c r="L50" s="210"/>
      <c r="M50" s="210" t="s">
        <v>194</v>
      </c>
      <c r="N50" s="210"/>
      <c r="O50" s="210" t="s">
        <v>194</v>
      </c>
      <c r="P50" s="210"/>
      <c r="Q50" s="43" t="s">
        <v>194</v>
      </c>
      <c r="R50" s="210" t="s">
        <v>194</v>
      </c>
      <c r="S50" s="210"/>
      <c r="T50" s="43" t="s">
        <v>194</v>
      </c>
      <c r="U50" s="43" t="s">
        <v>194</v>
      </c>
      <c r="V50" s="43" t="s">
        <v>194</v>
      </c>
      <c r="W50" s="210">
        <v>1</v>
      </c>
      <c r="X50" s="210"/>
      <c r="Y50" s="210" t="s">
        <v>194</v>
      </c>
      <c r="Z50" s="210"/>
      <c r="AA50" s="210" t="s">
        <v>194</v>
      </c>
      <c r="AB50" s="210"/>
      <c r="AC50" s="210" t="s">
        <v>194</v>
      </c>
      <c r="AD50" s="210"/>
      <c r="AE50" s="210" t="s">
        <v>194</v>
      </c>
      <c r="AF50" s="210"/>
      <c r="AG50" s="121"/>
      <c r="AH50" s="121"/>
      <c r="AI50" s="121"/>
      <c r="AJ50" s="121"/>
      <c r="AK50" s="121"/>
      <c r="AL50" s="121"/>
      <c r="AM50" s="121"/>
      <c r="AN50" s="121"/>
      <c r="AO50" s="121"/>
    </row>
    <row r="51" spans="1:41" s="117" customFormat="1" ht="13.5">
      <c r="A51" s="176" t="s">
        <v>178</v>
      </c>
      <c r="B51" s="176"/>
      <c r="C51" s="177"/>
      <c r="D51" s="173" t="s">
        <v>202</v>
      </c>
      <c r="E51" s="174"/>
      <c r="F51" s="43">
        <v>32</v>
      </c>
      <c r="G51" s="210">
        <v>7</v>
      </c>
      <c r="H51" s="210"/>
      <c r="I51" s="210" t="s">
        <v>194</v>
      </c>
      <c r="J51" s="210"/>
      <c r="K51" s="210">
        <v>7</v>
      </c>
      <c r="L51" s="210"/>
      <c r="M51" s="210" t="s">
        <v>194</v>
      </c>
      <c r="N51" s="210"/>
      <c r="O51" s="210" t="s">
        <v>194</v>
      </c>
      <c r="P51" s="210"/>
      <c r="Q51" s="43">
        <v>6</v>
      </c>
      <c r="R51" s="210" t="s">
        <v>194</v>
      </c>
      <c r="S51" s="210"/>
      <c r="T51" s="43" t="s">
        <v>194</v>
      </c>
      <c r="U51" s="43" t="s">
        <v>194</v>
      </c>
      <c r="V51" s="43" t="s">
        <v>194</v>
      </c>
      <c r="W51" s="210">
        <v>1</v>
      </c>
      <c r="X51" s="210"/>
      <c r="Y51" s="210">
        <v>1</v>
      </c>
      <c r="Z51" s="210"/>
      <c r="AA51" s="210">
        <v>1</v>
      </c>
      <c r="AB51" s="210"/>
      <c r="AC51" s="210">
        <v>1</v>
      </c>
      <c r="AD51" s="210"/>
      <c r="AE51" s="210">
        <v>8</v>
      </c>
      <c r="AF51" s="210"/>
      <c r="AG51" s="121"/>
      <c r="AH51" s="121"/>
      <c r="AI51" s="121"/>
      <c r="AJ51" s="121"/>
      <c r="AK51" s="121"/>
      <c r="AL51" s="121"/>
      <c r="AM51" s="121"/>
      <c r="AN51" s="121"/>
      <c r="AO51" s="121"/>
    </row>
    <row r="52" spans="1:41" s="117" customFormat="1" ht="13.5" customHeight="1">
      <c r="A52" s="176" t="s">
        <v>168</v>
      </c>
      <c r="B52" s="176"/>
      <c r="C52" s="177"/>
      <c r="D52" s="173" t="s">
        <v>203</v>
      </c>
      <c r="E52" s="174"/>
      <c r="F52" s="43">
        <v>1</v>
      </c>
      <c r="G52" s="210" t="s">
        <v>194</v>
      </c>
      <c r="H52" s="210"/>
      <c r="I52" s="210" t="s">
        <v>194</v>
      </c>
      <c r="J52" s="210"/>
      <c r="K52" s="210" t="s">
        <v>194</v>
      </c>
      <c r="L52" s="210"/>
      <c r="M52" s="210" t="s">
        <v>194</v>
      </c>
      <c r="N52" s="210"/>
      <c r="O52" s="210" t="s">
        <v>194</v>
      </c>
      <c r="P52" s="210"/>
      <c r="Q52" s="43" t="s">
        <v>194</v>
      </c>
      <c r="R52" s="210" t="s">
        <v>194</v>
      </c>
      <c r="S52" s="210"/>
      <c r="T52" s="43" t="s">
        <v>194</v>
      </c>
      <c r="U52" s="43" t="s">
        <v>194</v>
      </c>
      <c r="V52" s="43" t="s">
        <v>194</v>
      </c>
      <c r="W52" s="210" t="s">
        <v>194</v>
      </c>
      <c r="X52" s="210"/>
      <c r="Y52" s="210" t="s">
        <v>194</v>
      </c>
      <c r="Z52" s="210"/>
      <c r="AA52" s="210" t="s">
        <v>194</v>
      </c>
      <c r="AB52" s="210"/>
      <c r="AC52" s="210" t="s">
        <v>194</v>
      </c>
      <c r="AD52" s="210"/>
      <c r="AE52" s="210">
        <v>1</v>
      </c>
      <c r="AF52" s="210"/>
      <c r="AG52" s="121"/>
      <c r="AH52" s="121"/>
      <c r="AI52" s="121"/>
      <c r="AJ52" s="121"/>
      <c r="AK52" s="121"/>
      <c r="AL52" s="121"/>
      <c r="AM52" s="121"/>
      <c r="AN52" s="121"/>
      <c r="AO52" s="121"/>
    </row>
    <row r="53" spans="1:41" s="117" customFormat="1" ht="13.5" customHeight="1">
      <c r="A53" s="176" t="s">
        <v>174</v>
      </c>
      <c r="B53" s="176"/>
      <c r="C53" s="177"/>
      <c r="D53" s="173" t="s">
        <v>204</v>
      </c>
      <c r="E53" s="174"/>
      <c r="F53" s="43">
        <v>2</v>
      </c>
      <c r="G53" s="210">
        <v>1</v>
      </c>
      <c r="H53" s="210"/>
      <c r="I53" s="210" t="s">
        <v>194</v>
      </c>
      <c r="J53" s="210"/>
      <c r="K53" s="210" t="s">
        <v>194</v>
      </c>
      <c r="L53" s="210"/>
      <c r="M53" s="210" t="s">
        <v>194</v>
      </c>
      <c r="N53" s="210"/>
      <c r="O53" s="210" t="s">
        <v>194</v>
      </c>
      <c r="P53" s="210"/>
      <c r="Q53" s="43" t="s">
        <v>194</v>
      </c>
      <c r="R53" s="210" t="s">
        <v>194</v>
      </c>
      <c r="S53" s="210"/>
      <c r="T53" s="43" t="s">
        <v>194</v>
      </c>
      <c r="U53" s="43" t="s">
        <v>194</v>
      </c>
      <c r="V53" s="43" t="s">
        <v>194</v>
      </c>
      <c r="W53" s="210">
        <v>1</v>
      </c>
      <c r="X53" s="210"/>
      <c r="Y53" s="210" t="s">
        <v>194</v>
      </c>
      <c r="Z53" s="210"/>
      <c r="AA53" s="210" t="s">
        <v>194</v>
      </c>
      <c r="AB53" s="210"/>
      <c r="AC53" s="210" t="s">
        <v>194</v>
      </c>
      <c r="AD53" s="210"/>
      <c r="AE53" s="210" t="s">
        <v>194</v>
      </c>
      <c r="AF53" s="210"/>
      <c r="AG53" s="121"/>
      <c r="AH53" s="121"/>
      <c r="AI53" s="121"/>
      <c r="AJ53" s="121"/>
      <c r="AK53" s="121"/>
      <c r="AL53" s="121"/>
      <c r="AM53" s="121"/>
      <c r="AN53" s="121"/>
      <c r="AO53" s="121"/>
    </row>
    <row r="54" spans="1:41" s="117" customFormat="1" ht="13.5">
      <c r="A54" s="176" t="s">
        <v>178</v>
      </c>
      <c r="B54" s="176"/>
      <c r="C54" s="177"/>
      <c r="D54" s="173" t="s">
        <v>205</v>
      </c>
      <c r="E54" s="174"/>
      <c r="F54" s="43">
        <v>30</v>
      </c>
      <c r="G54" s="210">
        <v>7</v>
      </c>
      <c r="H54" s="210"/>
      <c r="I54" s="210" t="s">
        <v>194</v>
      </c>
      <c r="J54" s="210"/>
      <c r="K54" s="210">
        <v>7</v>
      </c>
      <c r="L54" s="210"/>
      <c r="M54" s="210" t="s">
        <v>194</v>
      </c>
      <c r="N54" s="210"/>
      <c r="O54" s="210" t="s">
        <v>194</v>
      </c>
      <c r="P54" s="210"/>
      <c r="Q54" s="43">
        <v>5</v>
      </c>
      <c r="R54" s="210" t="s">
        <v>194</v>
      </c>
      <c r="S54" s="210"/>
      <c r="T54" s="43" t="s">
        <v>194</v>
      </c>
      <c r="U54" s="43" t="s">
        <v>194</v>
      </c>
      <c r="V54" s="43" t="s">
        <v>194</v>
      </c>
      <c r="W54" s="210">
        <v>4</v>
      </c>
      <c r="X54" s="210"/>
      <c r="Y54" s="210">
        <v>1</v>
      </c>
      <c r="Z54" s="210"/>
      <c r="AA54" s="210">
        <v>1</v>
      </c>
      <c r="AB54" s="210"/>
      <c r="AC54" s="210">
        <v>1</v>
      </c>
      <c r="AD54" s="210"/>
      <c r="AE54" s="210">
        <v>4</v>
      </c>
      <c r="AF54" s="210"/>
      <c r="AG54" s="121"/>
      <c r="AH54" s="121"/>
      <c r="AI54" s="121"/>
      <c r="AJ54" s="121"/>
      <c r="AK54" s="121"/>
      <c r="AL54" s="121"/>
      <c r="AM54" s="121"/>
      <c r="AN54" s="121"/>
      <c r="AO54" s="121"/>
    </row>
    <row r="55" spans="1:41" s="117" customFormat="1" ht="13.5">
      <c r="A55" s="171" t="s">
        <v>168</v>
      </c>
      <c r="B55" s="171"/>
      <c r="C55" s="172"/>
      <c r="D55" s="173" t="s">
        <v>206</v>
      </c>
      <c r="E55" s="174"/>
      <c r="F55" s="43">
        <v>1</v>
      </c>
      <c r="G55" s="210" t="s">
        <v>194</v>
      </c>
      <c r="H55" s="210"/>
      <c r="I55" s="210" t="s">
        <v>194</v>
      </c>
      <c r="J55" s="210"/>
      <c r="K55" s="210" t="s">
        <v>194</v>
      </c>
      <c r="L55" s="210"/>
      <c r="M55" s="210" t="s">
        <v>194</v>
      </c>
      <c r="N55" s="210"/>
      <c r="O55" s="210" t="s">
        <v>194</v>
      </c>
      <c r="P55" s="210"/>
      <c r="Q55" s="43" t="s">
        <v>194</v>
      </c>
      <c r="R55" s="210" t="s">
        <v>194</v>
      </c>
      <c r="S55" s="210"/>
      <c r="T55" s="43" t="s">
        <v>194</v>
      </c>
      <c r="U55" s="43" t="s">
        <v>194</v>
      </c>
      <c r="V55" s="43" t="s">
        <v>194</v>
      </c>
      <c r="W55" s="210" t="s">
        <v>194</v>
      </c>
      <c r="X55" s="210"/>
      <c r="Y55" s="210" t="s">
        <v>194</v>
      </c>
      <c r="Z55" s="210"/>
      <c r="AA55" s="210" t="s">
        <v>194</v>
      </c>
      <c r="AB55" s="210"/>
      <c r="AC55" s="210" t="s">
        <v>194</v>
      </c>
      <c r="AD55" s="210"/>
      <c r="AE55" s="210">
        <v>1</v>
      </c>
      <c r="AF55" s="210"/>
      <c r="AG55" s="121"/>
      <c r="AH55" s="121"/>
      <c r="AI55" s="121"/>
      <c r="AJ55" s="121"/>
      <c r="AK55" s="121"/>
      <c r="AL55" s="121"/>
      <c r="AM55" s="121"/>
      <c r="AN55" s="121"/>
      <c r="AO55" s="121"/>
    </row>
    <row r="56" spans="1:41" s="117" customFormat="1" ht="13.5" customHeight="1">
      <c r="A56" s="211" t="s">
        <v>189</v>
      </c>
      <c r="B56" s="211"/>
      <c r="C56" s="170"/>
      <c r="D56" s="173" t="s">
        <v>206</v>
      </c>
      <c r="E56" s="175"/>
      <c r="F56" s="43">
        <v>1</v>
      </c>
      <c r="G56" s="209" t="s">
        <v>194</v>
      </c>
      <c r="H56" s="209"/>
      <c r="I56" s="209" t="s">
        <v>194</v>
      </c>
      <c r="J56" s="209"/>
      <c r="K56" s="209" t="s">
        <v>194</v>
      </c>
      <c r="L56" s="209"/>
      <c r="M56" s="209" t="s">
        <v>194</v>
      </c>
      <c r="N56" s="209"/>
      <c r="O56" s="209" t="s">
        <v>194</v>
      </c>
      <c r="P56" s="209"/>
      <c r="Q56" s="43" t="s">
        <v>194</v>
      </c>
      <c r="R56" s="209" t="s">
        <v>194</v>
      </c>
      <c r="S56" s="209"/>
      <c r="T56" s="43" t="s">
        <v>194</v>
      </c>
      <c r="U56" s="43" t="s">
        <v>194</v>
      </c>
      <c r="V56" s="43" t="s">
        <v>194</v>
      </c>
      <c r="W56" s="209" t="s">
        <v>194</v>
      </c>
      <c r="X56" s="209"/>
      <c r="Y56" s="209" t="s">
        <v>194</v>
      </c>
      <c r="Z56" s="209"/>
      <c r="AA56" s="209" t="s">
        <v>194</v>
      </c>
      <c r="AB56" s="209"/>
      <c r="AC56" s="209" t="s">
        <v>194</v>
      </c>
      <c r="AD56" s="209"/>
      <c r="AE56" s="209">
        <v>1</v>
      </c>
      <c r="AF56" s="209"/>
      <c r="AG56" s="121"/>
      <c r="AH56" s="121"/>
      <c r="AI56" s="121"/>
      <c r="AJ56" s="121"/>
      <c r="AK56" s="121"/>
      <c r="AL56" s="121"/>
      <c r="AM56" s="121"/>
      <c r="AN56" s="121"/>
      <c r="AO56" s="121"/>
    </row>
    <row r="57" spans="1:41" s="117" customFormat="1" ht="13.5">
      <c r="A57" s="228" t="s">
        <v>174</v>
      </c>
      <c r="B57" s="228"/>
      <c r="C57" s="229"/>
      <c r="D57" s="230" t="s">
        <v>207</v>
      </c>
      <c r="E57" s="231"/>
      <c r="F57" s="112">
        <v>2</v>
      </c>
      <c r="G57" s="212">
        <v>1</v>
      </c>
      <c r="H57" s="212"/>
      <c r="I57" s="212" t="s">
        <v>194</v>
      </c>
      <c r="J57" s="212"/>
      <c r="K57" s="212" t="s">
        <v>194</v>
      </c>
      <c r="L57" s="212"/>
      <c r="M57" s="212" t="s">
        <v>194</v>
      </c>
      <c r="N57" s="212"/>
      <c r="O57" s="212" t="s">
        <v>194</v>
      </c>
      <c r="P57" s="212"/>
      <c r="Q57" s="112" t="s">
        <v>194</v>
      </c>
      <c r="R57" s="212" t="s">
        <v>194</v>
      </c>
      <c r="S57" s="212"/>
      <c r="T57" s="112" t="s">
        <v>194</v>
      </c>
      <c r="U57" s="112" t="s">
        <v>194</v>
      </c>
      <c r="V57" s="112" t="s">
        <v>194</v>
      </c>
      <c r="W57" s="212">
        <v>1</v>
      </c>
      <c r="X57" s="212"/>
      <c r="Y57" s="212" t="s">
        <v>194</v>
      </c>
      <c r="Z57" s="212"/>
      <c r="AA57" s="212" t="s">
        <v>194</v>
      </c>
      <c r="AB57" s="212"/>
      <c r="AC57" s="212" t="s">
        <v>194</v>
      </c>
      <c r="AD57" s="212"/>
      <c r="AE57" s="212" t="s">
        <v>194</v>
      </c>
      <c r="AF57" s="212"/>
      <c r="AG57" s="121"/>
      <c r="AH57" s="121"/>
      <c r="AI57" s="121"/>
      <c r="AJ57" s="121"/>
      <c r="AK57" s="121"/>
      <c r="AL57" s="121"/>
      <c r="AM57" s="121"/>
      <c r="AN57" s="121"/>
      <c r="AO57" s="121"/>
    </row>
    <row r="58" spans="1:41" s="117" customFormat="1" ht="13.5">
      <c r="A58" s="176" t="s">
        <v>178</v>
      </c>
      <c r="B58" s="176"/>
      <c r="C58" s="177"/>
      <c r="D58" s="173" t="s">
        <v>246</v>
      </c>
      <c r="E58" s="174"/>
      <c r="F58" s="43">
        <f>SUM(G58:AF58)</f>
        <v>28</v>
      </c>
      <c r="G58" s="210">
        <v>5</v>
      </c>
      <c r="H58" s="210"/>
      <c r="I58" s="210" t="s">
        <v>194</v>
      </c>
      <c r="J58" s="210"/>
      <c r="K58" s="210">
        <v>7</v>
      </c>
      <c r="L58" s="210"/>
      <c r="M58" s="210" t="s">
        <v>194</v>
      </c>
      <c r="N58" s="210"/>
      <c r="O58" s="210" t="s">
        <v>194</v>
      </c>
      <c r="P58" s="210"/>
      <c r="Q58" s="43">
        <v>4</v>
      </c>
      <c r="R58" s="210" t="s">
        <v>194</v>
      </c>
      <c r="S58" s="210"/>
      <c r="T58" s="43" t="s">
        <v>194</v>
      </c>
      <c r="U58" s="43" t="s">
        <v>194</v>
      </c>
      <c r="V58" s="43" t="s">
        <v>194</v>
      </c>
      <c r="W58" s="210">
        <v>6</v>
      </c>
      <c r="X58" s="210"/>
      <c r="Y58" s="212" t="s">
        <v>194</v>
      </c>
      <c r="Z58" s="212"/>
      <c r="AA58" s="210">
        <v>1</v>
      </c>
      <c r="AB58" s="210"/>
      <c r="AC58" s="210">
        <v>1</v>
      </c>
      <c r="AD58" s="210"/>
      <c r="AE58" s="210">
        <v>4</v>
      </c>
      <c r="AF58" s="210"/>
      <c r="AG58" s="121"/>
      <c r="AH58" s="121"/>
      <c r="AI58" s="121"/>
      <c r="AJ58" s="121"/>
      <c r="AK58" s="121"/>
      <c r="AL58" s="121"/>
      <c r="AM58" s="121"/>
      <c r="AN58" s="121"/>
      <c r="AO58" s="121"/>
    </row>
    <row r="59" spans="1:41" s="117" customFormat="1" ht="5.25" customHeight="1">
      <c r="A59" s="166"/>
      <c r="B59" s="166"/>
      <c r="C59" s="167"/>
      <c r="D59" s="178"/>
      <c r="E59" s="178"/>
      <c r="F59" s="42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42"/>
      <c r="R59" s="178"/>
      <c r="S59" s="178"/>
      <c r="T59" s="42"/>
      <c r="U59" s="42"/>
      <c r="V59" s="42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21"/>
      <c r="AH59" s="121"/>
      <c r="AI59" s="121"/>
      <c r="AJ59" s="121"/>
      <c r="AK59" s="121"/>
      <c r="AL59" s="121"/>
      <c r="AM59" s="121"/>
      <c r="AN59" s="121"/>
      <c r="AO59" s="121"/>
    </row>
    <row r="60" spans="1:41" ht="13.5">
      <c r="A60" s="45" t="s">
        <v>244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3.5">
      <c r="A61" s="15"/>
      <c r="B61" s="15"/>
      <c r="C61" s="15"/>
      <c r="AG61" s="20"/>
      <c r="AH61" s="20"/>
      <c r="AI61" s="20"/>
      <c r="AJ61" s="20"/>
      <c r="AK61" s="20"/>
      <c r="AL61" s="20"/>
      <c r="AM61" s="20"/>
      <c r="AN61" s="20"/>
      <c r="AO61" s="20"/>
    </row>
  </sheetData>
  <mergeCells count="546">
    <mergeCell ref="AC58:AD58"/>
    <mergeCell ref="AE58:AF58"/>
    <mergeCell ref="R58:S58"/>
    <mergeCell ref="W58:X58"/>
    <mergeCell ref="Y58:Z58"/>
    <mergeCell ref="AA58:AB58"/>
    <mergeCell ref="AA33:AB33"/>
    <mergeCell ref="W29:X32"/>
    <mergeCell ref="Y29:Z29"/>
    <mergeCell ref="A58:C58"/>
    <mergeCell ref="D58:E58"/>
    <mergeCell ref="G58:H58"/>
    <mergeCell ref="I58:J58"/>
    <mergeCell ref="K58:L58"/>
    <mergeCell ref="M58:N58"/>
    <mergeCell ref="O58:P58"/>
    <mergeCell ref="AE57:AF57"/>
    <mergeCell ref="K57:L57"/>
    <mergeCell ref="M57:N57"/>
    <mergeCell ref="O57:P57"/>
    <mergeCell ref="R57:S57"/>
    <mergeCell ref="Y57:Z57"/>
    <mergeCell ref="AA57:AB57"/>
    <mergeCell ref="AC57:AD57"/>
    <mergeCell ref="A57:C57"/>
    <mergeCell ref="D57:E57"/>
    <mergeCell ref="G57:H57"/>
    <mergeCell ref="I57:J57"/>
    <mergeCell ref="D42:E42"/>
    <mergeCell ref="A42:C42"/>
    <mergeCell ref="K18:M18"/>
    <mergeCell ref="K19:M19"/>
    <mergeCell ref="K20:M20"/>
    <mergeCell ref="I42:J42"/>
    <mergeCell ref="A18:B18"/>
    <mergeCell ref="A19:B19"/>
    <mergeCell ref="A20:B20"/>
    <mergeCell ref="A21:B21"/>
    <mergeCell ref="AE54:AF54"/>
    <mergeCell ref="K54:L54"/>
    <mergeCell ref="M54:N54"/>
    <mergeCell ref="O54:P54"/>
    <mergeCell ref="R54:S54"/>
    <mergeCell ref="Y54:Z54"/>
    <mergeCell ref="AA54:AB54"/>
    <mergeCell ref="AC54:AD54"/>
    <mergeCell ref="A54:C54"/>
    <mergeCell ref="D54:E54"/>
    <mergeCell ref="G54:H54"/>
    <mergeCell ref="I54:J54"/>
    <mergeCell ref="AA29:AB29"/>
    <mergeCell ref="AA31:AB31"/>
    <mergeCell ref="AA30:AB30"/>
    <mergeCell ref="Y32:Z32"/>
    <mergeCell ref="AA32:AB32"/>
    <mergeCell ref="W33:X34"/>
    <mergeCell ref="AE35:AF38"/>
    <mergeCell ref="AC29:AD30"/>
    <mergeCell ref="AC33:AD34"/>
    <mergeCell ref="AC37:AD38"/>
    <mergeCell ref="AE29:AF32"/>
    <mergeCell ref="AA38:AB38"/>
    <mergeCell ref="Y35:Z35"/>
    <mergeCell ref="AA35:AB35"/>
    <mergeCell ref="AA36:AB36"/>
    <mergeCell ref="V29:V30"/>
    <mergeCell ref="V33:V34"/>
    <mergeCell ref="V37:V38"/>
    <mergeCell ref="U33:U34"/>
    <mergeCell ref="U29:U32"/>
    <mergeCell ref="V35:V36"/>
    <mergeCell ref="V31:V32"/>
    <mergeCell ref="C6:G6"/>
    <mergeCell ref="C8:G8"/>
    <mergeCell ref="C9:G9"/>
    <mergeCell ref="U35:U38"/>
    <mergeCell ref="K35:L38"/>
    <mergeCell ref="C11:G11"/>
    <mergeCell ref="C12:G12"/>
    <mergeCell ref="C13:G13"/>
    <mergeCell ref="C7:G7"/>
    <mergeCell ref="C20:G20"/>
    <mergeCell ref="A4:B4"/>
    <mergeCell ref="N4:P4"/>
    <mergeCell ref="K4:M4"/>
    <mergeCell ref="H4:J4"/>
    <mergeCell ref="C4:G4"/>
    <mergeCell ref="AD4:AF4"/>
    <mergeCell ref="Q4:R4"/>
    <mergeCell ref="S4:W4"/>
    <mergeCell ref="X4:Z4"/>
    <mergeCell ref="AA4:AC4"/>
    <mergeCell ref="A5:B5"/>
    <mergeCell ref="A6:B6"/>
    <mergeCell ref="A8:B8"/>
    <mergeCell ref="A9:B9"/>
    <mergeCell ref="A7:B7"/>
    <mergeCell ref="A10:B10"/>
    <mergeCell ref="A11:B11"/>
    <mergeCell ref="A12:B12"/>
    <mergeCell ref="A13:B13"/>
    <mergeCell ref="A14:B14"/>
    <mergeCell ref="A15:B15"/>
    <mergeCell ref="A16:B16"/>
    <mergeCell ref="A17:B17"/>
    <mergeCell ref="C10:G10"/>
    <mergeCell ref="C21:G21"/>
    <mergeCell ref="C15:G15"/>
    <mergeCell ref="C16:G16"/>
    <mergeCell ref="C17:G17"/>
    <mergeCell ref="C18:G18"/>
    <mergeCell ref="C19:G19"/>
    <mergeCell ref="H16:J16"/>
    <mergeCell ref="C14:G14"/>
    <mergeCell ref="H17:J17"/>
    <mergeCell ref="H18:J18"/>
    <mergeCell ref="K17:M17"/>
    <mergeCell ref="H9:J9"/>
    <mergeCell ref="H10:J10"/>
    <mergeCell ref="H11:J11"/>
    <mergeCell ref="H12:J12"/>
    <mergeCell ref="K16:M16"/>
    <mergeCell ref="H13:J13"/>
    <mergeCell ref="H14:J14"/>
    <mergeCell ref="H15:J15"/>
    <mergeCell ref="K13:M13"/>
    <mergeCell ref="N16:P16"/>
    <mergeCell ref="N14:P14"/>
    <mergeCell ref="K8:M8"/>
    <mergeCell ref="K9:M9"/>
    <mergeCell ref="K10:M10"/>
    <mergeCell ref="K11:M11"/>
    <mergeCell ref="K12:M12"/>
    <mergeCell ref="K14:M14"/>
    <mergeCell ref="K15:M15"/>
    <mergeCell ref="N10:P10"/>
    <mergeCell ref="N13:P13"/>
    <mergeCell ref="N9:P9"/>
    <mergeCell ref="N11:P11"/>
    <mergeCell ref="N12:P12"/>
    <mergeCell ref="H6:J6"/>
    <mergeCell ref="H8:J8"/>
    <mergeCell ref="N6:P6"/>
    <mergeCell ref="N8:P8"/>
    <mergeCell ref="K6:M6"/>
    <mergeCell ref="I28:J28"/>
    <mergeCell ref="K28:L28"/>
    <mergeCell ref="M28:N28"/>
    <mergeCell ref="K21:M21"/>
    <mergeCell ref="H20:J20"/>
    <mergeCell ref="H21:J21"/>
    <mergeCell ref="N21:P21"/>
    <mergeCell ref="N19:P19"/>
    <mergeCell ref="H19:J19"/>
    <mergeCell ref="O28:P28"/>
    <mergeCell ref="Q14:R14"/>
    <mergeCell ref="N20:P20"/>
    <mergeCell ref="N17:P17"/>
    <mergeCell ref="N18:P18"/>
    <mergeCell ref="N15:P15"/>
    <mergeCell ref="Q16:R16"/>
    <mergeCell ref="Q17:R17"/>
    <mergeCell ref="Q18:R18"/>
    <mergeCell ref="Q15:R15"/>
    <mergeCell ref="Q6:R6"/>
    <mergeCell ref="Q8:R8"/>
    <mergeCell ref="Q9:R9"/>
    <mergeCell ref="Q10:R10"/>
    <mergeCell ref="Q11:R11"/>
    <mergeCell ref="Q12:R12"/>
    <mergeCell ref="Q13:R13"/>
    <mergeCell ref="S6:W6"/>
    <mergeCell ref="S9:W9"/>
    <mergeCell ref="S10:W10"/>
    <mergeCell ref="S8:W8"/>
    <mergeCell ref="S11:W11"/>
    <mergeCell ref="S12:W12"/>
    <mergeCell ref="S13:W13"/>
    <mergeCell ref="S14:W14"/>
    <mergeCell ref="R28:S28"/>
    <mergeCell ref="S15:W15"/>
    <mergeCell ref="S16:W16"/>
    <mergeCell ref="S17:W17"/>
    <mergeCell ref="S18:W18"/>
    <mergeCell ref="Q19:R19"/>
    <mergeCell ref="Q20:R20"/>
    <mergeCell ref="Q21:R21"/>
    <mergeCell ref="S20:W20"/>
    <mergeCell ref="X8:Z8"/>
    <mergeCell ref="X9:Z9"/>
    <mergeCell ref="X10:Z10"/>
    <mergeCell ref="X11:Z11"/>
    <mergeCell ref="AE27:AF27"/>
    <mergeCell ref="W27:X27"/>
    <mergeCell ref="X15:Z15"/>
    <mergeCell ref="X16:Z16"/>
    <mergeCell ref="X17:Z17"/>
    <mergeCell ref="X18:Z18"/>
    <mergeCell ref="S19:W19"/>
    <mergeCell ref="AA15:AC15"/>
    <mergeCell ref="AD18:AF18"/>
    <mergeCell ref="AA19:AC19"/>
    <mergeCell ref="AE28:AF28"/>
    <mergeCell ref="W28:X28"/>
    <mergeCell ref="Y28:Z28"/>
    <mergeCell ref="AA28:AB28"/>
    <mergeCell ref="AC28:AD28"/>
    <mergeCell ref="AA10:AC10"/>
    <mergeCell ref="AD10:AF10"/>
    <mergeCell ref="AA11:AC11"/>
    <mergeCell ref="X19:Z19"/>
    <mergeCell ref="X12:Z12"/>
    <mergeCell ref="X13:Z13"/>
    <mergeCell ref="X14:Z14"/>
    <mergeCell ref="AD11:AF11"/>
    <mergeCell ref="AA12:AC12"/>
    <mergeCell ref="AD12:AF12"/>
    <mergeCell ref="AA8:AC8"/>
    <mergeCell ref="AD8:AF8"/>
    <mergeCell ref="AA9:AC9"/>
    <mergeCell ref="AD9:AF9"/>
    <mergeCell ref="AA13:AC13"/>
    <mergeCell ref="AD13:AF13"/>
    <mergeCell ref="AA14:AC14"/>
    <mergeCell ref="AD14:AF14"/>
    <mergeCell ref="AD19:AF19"/>
    <mergeCell ref="AD15:AF15"/>
    <mergeCell ref="AA16:AC16"/>
    <mergeCell ref="AD16:AF16"/>
    <mergeCell ref="AA17:AC17"/>
    <mergeCell ref="AD17:AF17"/>
    <mergeCell ref="AA18:AC18"/>
    <mergeCell ref="AA20:AC20"/>
    <mergeCell ref="AD20:AF20"/>
    <mergeCell ref="AA21:AC21"/>
    <mergeCell ref="AD21:AF21"/>
    <mergeCell ref="X20:Z20"/>
    <mergeCell ref="X21:Z21"/>
    <mergeCell ref="C5:G5"/>
    <mergeCell ref="H5:J5"/>
    <mergeCell ref="K5:M5"/>
    <mergeCell ref="N5:P5"/>
    <mergeCell ref="Q5:R5"/>
    <mergeCell ref="S5:W5"/>
    <mergeCell ref="X5:Z5"/>
    <mergeCell ref="Q7:R7"/>
    <mergeCell ref="AA5:AC5"/>
    <mergeCell ref="AD5:AF5"/>
    <mergeCell ref="AD7:AF7"/>
    <mergeCell ref="X7:Z7"/>
    <mergeCell ref="AA7:AC7"/>
    <mergeCell ref="AA6:AC6"/>
    <mergeCell ref="AD6:AF6"/>
    <mergeCell ref="X6:Z6"/>
    <mergeCell ref="S7:W7"/>
    <mergeCell ref="H7:J7"/>
    <mergeCell ref="K7:M7"/>
    <mergeCell ref="N7:P7"/>
    <mergeCell ref="G32:H32"/>
    <mergeCell ref="G30:H31"/>
    <mergeCell ref="G33:H34"/>
    <mergeCell ref="D28:E39"/>
    <mergeCell ref="G28:H28"/>
    <mergeCell ref="G29:H29"/>
    <mergeCell ref="G35:H35"/>
    <mergeCell ref="G38:H38"/>
    <mergeCell ref="G39:H39"/>
    <mergeCell ref="F29:F38"/>
    <mergeCell ref="I29:J29"/>
    <mergeCell ref="O29:P32"/>
    <mergeCell ref="I30:J31"/>
    <mergeCell ref="K33:L34"/>
    <mergeCell ref="I33:J34"/>
    <mergeCell ref="I32:J32"/>
    <mergeCell ref="M29:N38"/>
    <mergeCell ref="I35:J35"/>
    <mergeCell ref="I38:J38"/>
    <mergeCell ref="K29:L32"/>
    <mergeCell ref="T31:T32"/>
    <mergeCell ref="R32:S33"/>
    <mergeCell ref="R29:S29"/>
    <mergeCell ref="R30:S30"/>
    <mergeCell ref="R31:S31"/>
    <mergeCell ref="G45:H45"/>
    <mergeCell ref="G46:H46"/>
    <mergeCell ref="G42:H42"/>
    <mergeCell ref="G43:H43"/>
    <mergeCell ref="G44:H44"/>
    <mergeCell ref="I41:J41"/>
    <mergeCell ref="I36:J37"/>
    <mergeCell ref="I39:J39"/>
    <mergeCell ref="G51:H51"/>
    <mergeCell ref="I43:J43"/>
    <mergeCell ref="I45:J45"/>
    <mergeCell ref="I47:J47"/>
    <mergeCell ref="I49:J49"/>
    <mergeCell ref="G41:H41"/>
    <mergeCell ref="G36:H37"/>
    <mergeCell ref="G52:H52"/>
    <mergeCell ref="G59:H59"/>
    <mergeCell ref="G47:H47"/>
    <mergeCell ref="G48:H48"/>
    <mergeCell ref="G49:H49"/>
    <mergeCell ref="G50:H50"/>
    <mergeCell ref="G55:H55"/>
    <mergeCell ref="G56:H56"/>
    <mergeCell ref="K39:L39"/>
    <mergeCell ref="M39:N39"/>
    <mergeCell ref="O39:P39"/>
    <mergeCell ref="K41:L41"/>
    <mergeCell ref="M41:N41"/>
    <mergeCell ref="O41:P41"/>
    <mergeCell ref="M40:N40"/>
    <mergeCell ref="O40:P40"/>
    <mergeCell ref="K42:L42"/>
    <mergeCell ref="M42:N42"/>
    <mergeCell ref="O42:P42"/>
    <mergeCell ref="K43:L43"/>
    <mergeCell ref="M43:N43"/>
    <mergeCell ref="O43:P43"/>
    <mergeCell ref="I44:J44"/>
    <mergeCell ref="K44:L44"/>
    <mergeCell ref="M44:N44"/>
    <mergeCell ref="O44:P44"/>
    <mergeCell ref="K45:L45"/>
    <mergeCell ref="M45:N45"/>
    <mergeCell ref="O45:P45"/>
    <mergeCell ref="I46:J46"/>
    <mergeCell ref="K46:L46"/>
    <mergeCell ref="M46:N46"/>
    <mergeCell ref="O46:P46"/>
    <mergeCell ref="K47:L47"/>
    <mergeCell ref="M47:N47"/>
    <mergeCell ref="O47:P47"/>
    <mergeCell ref="I48:J48"/>
    <mergeCell ref="K48:L48"/>
    <mergeCell ref="M48:N48"/>
    <mergeCell ref="O48:P48"/>
    <mergeCell ref="K49:L49"/>
    <mergeCell ref="M49:N49"/>
    <mergeCell ref="O49:P49"/>
    <mergeCell ref="I50:J50"/>
    <mergeCell ref="K50:L50"/>
    <mergeCell ref="M50:N50"/>
    <mergeCell ref="O50:P50"/>
    <mergeCell ref="O52:P52"/>
    <mergeCell ref="I51:J51"/>
    <mergeCell ref="K51:L51"/>
    <mergeCell ref="M51:N51"/>
    <mergeCell ref="O51:P51"/>
    <mergeCell ref="R36:S36"/>
    <mergeCell ref="R37:S37"/>
    <mergeCell ref="R34:S35"/>
    <mergeCell ref="I59:J59"/>
    <mergeCell ref="K59:L59"/>
    <mergeCell ref="M59:N59"/>
    <mergeCell ref="O59:P59"/>
    <mergeCell ref="I52:J52"/>
    <mergeCell ref="K52:L52"/>
    <mergeCell ref="M52:N52"/>
    <mergeCell ref="R42:S42"/>
    <mergeCell ref="R43:S43"/>
    <mergeCell ref="R38:S38"/>
    <mergeCell ref="R39:S39"/>
    <mergeCell ref="R41:S41"/>
    <mergeCell ref="R40:S40"/>
    <mergeCell ref="R50:S50"/>
    <mergeCell ref="R51:S51"/>
    <mergeCell ref="R44:S44"/>
    <mergeCell ref="R45:S45"/>
    <mergeCell ref="R46:S46"/>
    <mergeCell ref="R47:S47"/>
    <mergeCell ref="R52:S52"/>
    <mergeCell ref="R59:S59"/>
    <mergeCell ref="W39:X39"/>
    <mergeCell ref="W41:X41"/>
    <mergeCell ref="R48:S48"/>
    <mergeCell ref="R49:S49"/>
    <mergeCell ref="W47:X47"/>
    <mergeCell ref="W48:X48"/>
    <mergeCell ref="W42:X42"/>
    <mergeCell ref="W59:X59"/>
    <mergeCell ref="W49:X49"/>
    <mergeCell ref="W50:X50"/>
    <mergeCell ref="W51:X51"/>
    <mergeCell ref="W52:X52"/>
    <mergeCell ref="W53:X53"/>
    <mergeCell ref="W54:X54"/>
    <mergeCell ref="W57:X57"/>
    <mergeCell ref="AC39:AD39"/>
    <mergeCell ref="Y42:Z42"/>
    <mergeCell ref="AA42:AB42"/>
    <mergeCell ref="AC42:AD42"/>
    <mergeCell ref="AA45:AB45"/>
    <mergeCell ref="AC45:AD45"/>
    <mergeCell ref="Y47:Z47"/>
    <mergeCell ref="AE39:AF39"/>
    <mergeCell ref="Y41:Z41"/>
    <mergeCell ref="AA41:AB41"/>
    <mergeCell ref="AC41:AD41"/>
    <mergeCell ref="AE41:AF41"/>
    <mergeCell ref="Y39:Z39"/>
    <mergeCell ref="AA39:AB39"/>
    <mergeCell ref="AC40:AD40"/>
    <mergeCell ref="AE40:AF40"/>
    <mergeCell ref="AE42:AF42"/>
    <mergeCell ref="AC43:AD43"/>
    <mergeCell ref="AE43:AF43"/>
    <mergeCell ref="Y44:Z44"/>
    <mergeCell ref="AA44:AB44"/>
    <mergeCell ref="AC44:AD44"/>
    <mergeCell ref="AE44:AF44"/>
    <mergeCell ref="Y43:Z43"/>
    <mergeCell ref="AA43:AB43"/>
    <mergeCell ref="AE45:AF45"/>
    <mergeCell ref="Y46:Z46"/>
    <mergeCell ref="AA46:AB46"/>
    <mergeCell ref="AC46:AD46"/>
    <mergeCell ref="AE46:AF46"/>
    <mergeCell ref="Y45:Z45"/>
    <mergeCell ref="AA47:AB47"/>
    <mergeCell ref="AC47:AD47"/>
    <mergeCell ref="AE47:AF47"/>
    <mergeCell ref="Y48:Z48"/>
    <mergeCell ref="AA48:AB48"/>
    <mergeCell ref="AC48:AD48"/>
    <mergeCell ref="AE48:AF48"/>
    <mergeCell ref="Y49:Z49"/>
    <mergeCell ref="AA49:AB49"/>
    <mergeCell ref="AC49:AD49"/>
    <mergeCell ref="AE49:AF49"/>
    <mergeCell ref="Y50:Z50"/>
    <mergeCell ref="AA50:AB50"/>
    <mergeCell ref="AC50:AD50"/>
    <mergeCell ref="AE50:AF50"/>
    <mergeCell ref="Y51:Z51"/>
    <mergeCell ref="AA51:AB51"/>
    <mergeCell ref="AC51:AD51"/>
    <mergeCell ref="AE51:AF51"/>
    <mergeCell ref="Y52:Z52"/>
    <mergeCell ref="AA52:AB52"/>
    <mergeCell ref="AC52:AD52"/>
    <mergeCell ref="AE52:AF52"/>
    <mergeCell ref="Y59:Z59"/>
    <mergeCell ref="AA59:AB59"/>
    <mergeCell ref="AC59:AD59"/>
    <mergeCell ref="AE59:AF59"/>
    <mergeCell ref="A41:C41"/>
    <mergeCell ref="A28:C39"/>
    <mergeCell ref="A27:C27"/>
    <mergeCell ref="A40:C40"/>
    <mergeCell ref="A59:C59"/>
    <mergeCell ref="D41:E41"/>
    <mergeCell ref="A48:C48"/>
    <mergeCell ref="A49:C49"/>
    <mergeCell ref="A50:C50"/>
    <mergeCell ref="A51:C51"/>
    <mergeCell ref="A44:C44"/>
    <mergeCell ref="A45:C45"/>
    <mergeCell ref="A46:C46"/>
    <mergeCell ref="A47:C47"/>
    <mergeCell ref="A52:C52"/>
    <mergeCell ref="A43:C43"/>
    <mergeCell ref="D49:E49"/>
    <mergeCell ref="D50:E50"/>
    <mergeCell ref="D43:E43"/>
    <mergeCell ref="D44:E44"/>
    <mergeCell ref="D45:E45"/>
    <mergeCell ref="D46:E46"/>
    <mergeCell ref="D47:E47"/>
    <mergeCell ref="D48:E48"/>
    <mergeCell ref="W45:X45"/>
    <mergeCell ref="W46:X46"/>
    <mergeCell ref="W43:X43"/>
    <mergeCell ref="W44:X44"/>
    <mergeCell ref="W35:X38"/>
    <mergeCell ref="AE33:AF34"/>
    <mergeCell ref="AC31:AD32"/>
    <mergeCell ref="AC35:AD36"/>
    <mergeCell ref="Y33:Z34"/>
    <mergeCell ref="Y30:Z31"/>
    <mergeCell ref="Y36:Z37"/>
    <mergeCell ref="AA37:AB37"/>
    <mergeCell ref="AA34:AB34"/>
    <mergeCell ref="Y38:Z38"/>
    <mergeCell ref="Q30:Q31"/>
    <mergeCell ref="Q33:Q34"/>
    <mergeCell ref="Q36:Q37"/>
    <mergeCell ref="O33:P34"/>
    <mergeCell ref="O35:P38"/>
    <mergeCell ref="Y27:Z27"/>
    <mergeCell ref="AA27:AB27"/>
    <mergeCell ref="AC27:AD27"/>
    <mergeCell ref="D27:E27"/>
    <mergeCell ref="R27:S27"/>
    <mergeCell ref="G27:H27"/>
    <mergeCell ref="I27:J27"/>
    <mergeCell ref="K27:L27"/>
    <mergeCell ref="M27:N27"/>
    <mergeCell ref="O27:P27"/>
    <mergeCell ref="D59:E59"/>
    <mergeCell ref="Y40:Z40"/>
    <mergeCell ref="AA40:AB40"/>
    <mergeCell ref="D40:E40"/>
    <mergeCell ref="G40:H40"/>
    <mergeCell ref="I40:J40"/>
    <mergeCell ref="K40:L40"/>
    <mergeCell ref="D51:E51"/>
    <mergeCell ref="D52:E52"/>
    <mergeCell ref="W40:X40"/>
    <mergeCell ref="A53:C53"/>
    <mergeCell ref="D53:E53"/>
    <mergeCell ref="G53:H53"/>
    <mergeCell ref="I53:J53"/>
    <mergeCell ref="K53:L53"/>
    <mergeCell ref="M53:N53"/>
    <mergeCell ref="O53:P53"/>
    <mergeCell ref="R53:S53"/>
    <mergeCell ref="Y53:Z53"/>
    <mergeCell ref="AA53:AB53"/>
    <mergeCell ref="AC53:AD53"/>
    <mergeCell ref="AE53:AF53"/>
    <mergeCell ref="A56:C56"/>
    <mergeCell ref="A55:C55"/>
    <mergeCell ref="D55:E55"/>
    <mergeCell ref="D56:E56"/>
    <mergeCell ref="I55:J55"/>
    <mergeCell ref="K55:L55"/>
    <mergeCell ref="M55:N55"/>
    <mergeCell ref="O55:P55"/>
    <mergeCell ref="R55:S55"/>
    <mergeCell ref="W55:X55"/>
    <mergeCell ref="Y55:Z55"/>
    <mergeCell ref="AA55:AB55"/>
    <mergeCell ref="I56:J56"/>
    <mergeCell ref="K56:L56"/>
    <mergeCell ref="M56:N56"/>
    <mergeCell ref="AA56:AB56"/>
    <mergeCell ref="O56:P56"/>
    <mergeCell ref="R56:S56"/>
    <mergeCell ref="W56:X56"/>
    <mergeCell ref="Y56:Z56"/>
    <mergeCell ref="AC56:AD56"/>
    <mergeCell ref="AE56:AF56"/>
    <mergeCell ref="AC55:AD55"/>
    <mergeCell ref="AE55:AF55"/>
  </mergeCells>
  <printOptions/>
  <pageMargins left="0.6692913385826772" right="0.6692913385826772" top="0.984251968503937" bottom="0.8267716535433072" header="0.5118110236220472" footer="0.5118110236220472"/>
  <pageSetup horizontalDpi="600" verticalDpi="600" orientation="portrait" paperSize="9" r:id="rId1"/>
  <headerFooter alignWithMargins="0">
    <oddHeader>&amp;R&amp;8選　挙　　　175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workbookViewId="0" topLeftCell="A7">
      <selection activeCell="S19" sqref="S19"/>
    </sheetView>
  </sheetViews>
  <sheetFormatPr defaultColWidth="9.00390625" defaultRowHeight="13.5"/>
  <cols>
    <col min="1" max="1" width="6.625" style="117" customWidth="1"/>
    <col min="2" max="2" width="5.875" style="117" customWidth="1"/>
    <col min="3" max="3" width="2.50390625" style="117" customWidth="1"/>
    <col min="4" max="4" width="5.625" style="117" customWidth="1"/>
    <col min="5" max="5" width="5.875" style="117" customWidth="1"/>
    <col min="6" max="6" width="2.50390625" style="117" customWidth="1"/>
    <col min="7" max="7" width="5.625" style="117" customWidth="1"/>
    <col min="8" max="8" width="5.875" style="117" customWidth="1"/>
    <col min="9" max="9" width="2.50390625" style="117" customWidth="1"/>
    <col min="10" max="10" width="5.625" style="117" customWidth="1"/>
    <col min="11" max="11" width="5.875" style="117" customWidth="1"/>
    <col min="12" max="12" width="2.50390625" style="117" customWidth="1"/>
    <col min="13" max="13" width="5.625" style="117" customWidth="1"/>
    <col min="14" max="14" width="5.875" style="117" customWidth="1"/>
    <col min="15" max="15" width="2.50390625" style="117" customWidth="1"/>
    <col min="16" max="16" width="5.625" style="117" customWidth="1"/>
    <col min="17" max="17" width="5.875" style="117" customWidth="1"/>
    <col min="18" max="18" width="2.50390625" style="117" customWidth="1"/>
    <col min="19" max="19" width="5.625" style="117" customWidth="1"/>
    <col min="20" max="20" width="7.75390625" style="117" customWidth="1"/>
    <col min="21" max="16384" width="9.00390625" style="117" customWidth="1"/>
  </cols>
  <sheetData>
    <row r="1" spans="1:20" s="120" customFormat="1" ht="26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27"/>
    </row>
    <row r="2" spans="1:20" s="95" customFormat="1" ht="22.5" customHeight="1">
      <c r="A2" s="22" t="s">
        <v>110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"/>
    </row>
    <row r="3" spans="1:20" s="95" customFormat="1" ht="13.5">
      <c r="A3" s="97" t="s">
        <v>115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28"/>
      <c r="R3" s="12"/>
      <c r="S3" s="12"/>
      <c r="T3" s="3"/>
    </row>
    <row r="4" spans="1:19" s="129" customFormat="1" ht="15" customHeight="1">
      <c r="A4" s="74" t="s">
        <v>34</v>
      </c>
      <c r="B4" s="233" t="s">
        <v>20</v>
      </c>
      <c r="C4" s="232"/>
      <c r="D4" s="232"/>
      <c r="E4" s="232" t="s">
        <v>21</v>
      </c>
      <c r="F4" s="232"/>
      <c r="G4" s="232"/>
      <c r="H4" s="232" t="s">
        <v>23</v>
      </c>
      <c r="I4" s="232"/>
      <c r="J4" s="232"/>
      <c r="K4" s="232" t="s">
        <v>24</v>
      </c>
      <c r="L4" s="232"/>
      <c r="M4" s="232"/>
      <c r="N4" s="232" t="s">
        <v>25</v>
      </c>
      <c r="O4" s="232"/>
      <c r="P4" s="232"/>
      <c r="Q4" s="232" t="s">
        <v>27</v>
      </c>
      <c r="R4" s="232"/>
      <c r="S4" s="236"/>
    </row>
    <row r="5" spans="1:19" ht="15" customHeight="1">
      <c r="A5" s="75" t="s">
        <v>35</v>
      </c>
      <c r="B5" s="234" t="s">
        <v>18</v>
      </c>
      <c r="C5" s="235"/>
      <c r="D5" s="48" t="s">
        <v>19</v>
      </c>
      <c r="E5" s="235" t="s">
        <v>18</v>
      </c>
      <c r="F5" s="235"/>
      <c r="G5" s="48" t="s">
        <v>19</v>
      </c>
      <c r="H5" s="235" t="s">
        <v>18</v>
      </c>
      <c r="I5" s="235"/>
      <c r="J5" s="48" t="s">
        <v>19</v>
      </c>
      <c r="K5" s="235" t="s">
        <v>18</v>
      </c>
      <c r="L5" s="235"/>
      <c r="M5" s="48" t="s">
        <v>19</v>
      </c>
      <c r="N5" s="235" t="s">
        <v>18</v>
      </c>
      <c r="O5" s="235"/>
      <c r="P5" s="48" t="s">
        <v>19</v>
      </c>
      <c r="Q5" s="235" t="s">
        <v>18</v>
      </c>
      <c r="R5" s="235"/>
      <c r="S5" s="49" t="s">
        <v>19</v>
      </c>
    </row>
    <row r="6" spans="1:19" ht="3" customHeight="1">
      <c r="A6" s="50"/>
      <c r="B6" s="238"/>
      <c r="C6" s="238"/>
      <c r="D6" s="52"/>
      <c r="E6" s="238"/>
      <c r="F6" s="238"/>
      <c r="G6" s="53"/>
      <c r="H6" s="238"/>
      <c r="I6" s="238"/>
      <c r="J6" s="53"/>
      <c r="K6" s="238"/>
      <c r="L6" s="238"/>
      <c r="M6" s="53"/>
      <c r="N6" s="238"/>
      <c r="O6" s="238"/>
      <c r="P6" s="53"/>
      <c r="Q6" s="54"/>
      <c r="R6" s="54"/>
      <c r="S6" s="54"/>
    </row>
    <row r="7" spans="1:19" ht="14.25" customHeight="1">
      <c r="A7" s="55" t="s">
        <v>134</v>
      </c>
      <c r="B7" s="83">
        <f>SUM(E7,H7,K7,N7,Q7,B16)</f>
        <v>77233</v>
      </c>
      <c r="C7" s="42"/>
      <c r="D7" s="84">
        <v>100</v>
      </c>
      <c r="E7" s="83">
        <v>29972</v>
      </c>
      <c r="F7" s="56"/>
      <c r="G7" s="84">
        <v>38.81</v>
      </c>
      <c r="H7" s="81" t="s">
        <v>132</v>
      </c>
      <c r="I7" s="51"/>
      <c r="J7" s="86" t="s">
        <v>132</v>
      </c>
      <c r="K7" s="83">
        <v>12915</v>
      </c>
      <c r="L7" s="56"/>
      <c r="M7" s="84">
        <v>16.72</v>
      </c>
      <c r="N7" s="83">
        <v>34346</v>
      </c>
      <c r="O7" s="56"/>
      <c r="P7" s="84">
        <v>44.47</v>
      </c>
      <c r="Q7" s="57" t="s">
        <v>132</v>
      </c>
      <c r="R7" s="51"/>
      <c r="S7" s="86" t="s">
        <v>132</v>
      </c>
    </row>
    <row r="8" spans="1:19" ht="14.25" customHeight="1">
      <c r="A8" s="55" t="s">
        <v>135</v>
      </c>
      <c r="B8" s="83">
        <f>SUM(E8,H8,K8,N8,Q8,B17)</f>
        <v>53178</v>
      </c>
      <c r="C8" s="56"/>
      <c r="D8" s="84">
        <v>100</v>
      </c>
      <c r="E8" s="83">
        <v>21599</v>
      </c>
      <c r="F8" s="56"/>
      <c r="G8" s="84">
        <v>40.62</v>
      </c>
      <c r="H8" s="83">
        <v>4893</v>
      </c>
      <c r="I8" s="56"/>
      <c r="J8" s="84">
        <v>9.2</v>
      </c>
      <c r="K8" s="81" t="s">
        <v>132</v>
      </c>
      <c r="L8" s="51"/>
      <c r="M8" s="86" t="s">
        <v>132</v>
      </c>
      <c r="N8" s="83">
        <v>8639</v>
      </c>
      <c r="O8" s="56"/>
      <c r="P8" s="84">
        <v>16.24</v>
      </c>
      <c r="Q8" s="57" t="s">
        <v>132</v>
      </c>
      <c r="R8" s="51"/>
      <c r="S8" s="86" t="s">
        <v>132</v>
      </c>
    </row>
    <row r="9" spans="1:19" ht="14.25" customHeight="1">
      <c r="A9" s="55" t="s">
        <v>136</v>
      </c>
      <c r="B9" s="83">
        <f>SUM(E9,H9,K9,N9,Q9,B18)</f>
        <v>76203</v>
      </c>
      <c r="C9" s="56"/>
      <c r="D9" s="84">
        <v>100</v>
      </c>
      <c r="E9" s="83">
        <v>27969</v>
      </c>
      <c r="F9" s="56"/>
      <c r="G9" s="84">
        <v>36.7</v>
      </c>
      <c r="H9" s="81" t="s">
        <v>132</v>
      </c>
      <c r="I9" s="51"/>
      <c r="J9" s="86" t="s">
        <v>132</v>
      </c>
      <c r="K9" s="83">
        <v>6799</v>
      </c>
      <c r="L9" s="56"/>
      <c r="M9" s="84">
        <v>8.92</v>
      </c>
      <c r="N9" s="83">
        <v>30035</v>
      </c>
      <c r="O9" s="56"/>
      <c r="P9" s="84">
        <v>39.41</v>
      </c>
      <c r="Q9" s="57" t="s">
        <v>132</v>
      </c>
      <c r="R9" s="51"/>
      <c r="S9" s="86" t="s">
        <v>132</v>
      </c>
    </row>
    <row r="10" spans="1:19" ht="14.25" customHeight="1">
      <c r="A10" s="55" t="s">
        <v>137</v>
      </c>
      <c r="B10" s="83">
        <f>SUM(E10,H10,K10,N10,Q10,B19)</f>
        <v>88282</v>
      </c>
      <c r="C10" s="56"/>
      <c r="D10" s="84">
        <v>100</v>
      </c>
      <c r="E10" s="83">
        <v>40362</v>
      </c>
      <c r="F10" s="56"/>
      <c r="G10" s="84">
        <v>45.72</v>
      </c>
      <c r="H10" s="81" t="s">
        <v>132</v>
      </c>
      <c r="I10" s="51"/>
      <c r="J10" s="86" t="s">
        <v>132</v>
      </c>
      <c r="K10" s="83">
        <v>9705</v>
      </c>
      <c r="L10" s="56"/>
      <c r="M10" s="84">
        <v>10.99</v>
      </c>
      <c r="N10" s="83">
        <v>36622</v>
      </c>
      <c r="O10" s="56"/>
      <c r="P10" s="84">
        <v>41.48</v>
      </c>
      <c r="Q10" s="57" t="s">
        <v>132</v>
      </c>
      <c r="R10" s="51"/>
      <c r="S10" s="86" t="s">
        <v>132</v>
      </c>
    </row>
    <row r="11" spans="1:19" ht="14.25" customHeight="1">
      <c r="A11" s="55" t="s">
        <v>138</v>
      </c>
      <c r="B11" s="80">
        <f>SUM(E11,H11,K11,N11,Q11,B20)</f>
        <v>92041</v>
      </c>
      <c r="C11" s="36"/>
      <c r="D11" s="85">
        <v>100</v>
      </c>
      <c r="E11" s="80">
        <v>29985</v>
      </c>
      <c r="F11" s="36"/>
      <c r="G11" s="85">
        <f>E11/$B$11*100</f>
        <v>32.57787290446649</v>
      </c>
      <c r="H11" s="82" t="s">
        <v>132</v>
      </c>
      <c r="I11" s="58"/>
      <c r="J11" s="87" t="s">
        <v>132</v>
      </c>
      <c r="K11" s="80">
        <v>8014</v>
      </c>
      <c r="L11" s="36"/>
      <c r="M11" s="85">
        <f>K11/$B$11*100</f>
        <v>8.706989276518073</v>
      </c>
      <c r="N11" s="80">
        <v>52583</v>
      </c>
      <c r="O11" s="36"/>
      <c r="P11" s="85">
        <f>N11/$B$11*100</f>
        <v>57.12997468519464</v>
      </c>
      <c r="Q11" s="36">
        <v>1459</v>
      </c>
      <c r="R11" s="58"/>
      <c r="S11" s="85">
        <f>Q11/$B$11*100</f>
        <v>1.5851631338207974</v>
      </c>
    </row>
    <row r="12" spans="1:19" ht="3" customHeight="1">
      <c r="A12" s="55"/>
      <c r="B12" s="237"/>
      <c r="C12" s="237"/>
      <c r="D12" s="54"/>
      <c r="E12" s="237"/>
      <c r="F12" s="237"/>
      <c r="G12" s="54"/>
      <c r="H12" s="60"/>
      <c r="I12" s="60"/>
      <c r="J12" s="54"/>
      <c r="K12" s="237"/>
      <c r="L12" s="237"/>
      <c r="M12" s="54"/>
      <c r="N12" s="237"/>
      <c r="O12" s="237"/>
      <c r="P12" s="54"/>
      <c r="Q12" s="60"/>
      <c r="R12" s="60"/>
      <c r="S12" s="60"/>
    </row>
    <row r="13" spans="1:19" s="129" customFormat="1" ht="15" customHeight="1">
      <c r="A13" s="76" t="s">
        <v>34</v>
      </c>
      <c r="B13" s="233" t="s">
        <v>28</v>
      </c>
      <c r="C13" s="232"/>
      <c r="D13" s="236"/>
      <c r="E13" s="61"/>
      <c r="F13" s="61"/>
      <c r="G13" s="61"/>
      <c r="H13" s="62"/>
      <c r="I13" s="62"/>
      <c r="J13" s="62"/>
      <c r="K13" s="61"/>
      <c r="L13" s="61"/>
      <c r="M13" s="61"/>
      <c r="N13" s="62"/>
      <c r="O13" s="62"/>
      <c r="P13" s="62"/>
      <c r="Q13" s="62"/>
      <c r="R13" s="62"/>
      <c r="S13" s="62"/>
    </row>
    <row r="14" spans="1:19" ht="15" customHeight="1">
      <c r="A14" s="77" t="s">
        <v>35</v>
      </c>
      <c r="B14" s="234" t="s">
        <v>18</v>
      </c>
      <c r="C14" s="235"/>
      <c r="D14" s="49" t="s">
        <v>19</v>
      </c>
      <c r="E14" s="63"/>
      <c r="F14" s="63"/>
      <c r="G14" s="37"/>
      <c r="H14" s="60"/>
      <c r="I14" s="60"/>
      <c r="J14" s="60"/>
      <c r="K14" s="63"/>
      <c r="L14" s="63"/>
      <c r="M14" s="60"/>
      <c r="N14" s="60"/>
      <c r="O14" s="60"/>
      <c r="P14" s="60"/>
      <c r="Q14" s="60"/>
      <c r="R14" s="60"/>
      <c r="S14" s="60"/>
    </row>
    <row r="15" spans="1:19" ht="3" customHeight="1">
      <c r="A15" s="64"/>
      <c r="B15" s="240"/>
      <c r="C15" s="240"/>
      <c r="D15" s="53"/>
      <c r="E15" s="65"/>
      <c r="F15" s="65"/>
      <c r="G15" s="54"/>
      <c r="H15" s="60"/>
      <c r="I15" s="42"/>
      <c r="J15" s="42"/>
      <c r="K15" s="66"/>
      <c r="L15" s="66"/>
      <c r="M15" s="42"/>
      <c r="N15" s="42"/>
      <c r="O15" s="42"/>
      <c r="P15" s="42"/>
      <c r="Q15" s="42"/>
      <c r="R15" s="42"/>
      <c r="S15" s="42"/>
    </row>
    <row r="16" spans="1:19" ht="14.25" customHeight="1">
      <c r="A16" s="55" t="s">
        <v>134</v>
      </c>
      <c r="B16" s="81" t="s">
        <v>132</v>
      </c>
      <c r="C16" s="51"/>
      <c r="D16" s="86" t="s">
        <v>132</v>
      </c>
      <c r="E16" s="32"/>
      <c r="F16" s="59"/>
      <c r="G16" s="32"/>
      <c r="H16" s="60"/>
      <c r="I16" s="42"/>
      <c r="J16" s="42"/>
      <c r="K16" s="66"/>
      <c r="L16" s="66"/>
      <c r="M16" s="42"/>
      <c r="N16" s="42"/>
      <c r="O16" s="42"/>
      <c r="P16" s="42"/>
      <c r="Q16" s="42"/>
      <c r="R16" s="42"/>
      <c r="S16" s="42"/>
    </row>
    <row r="17" spans="1:19" ht="14.25" customHeight="1">
      <c r="A17" s="55" t="s">
        <v>135</v>
      </c>
      <c r="B17" s="83">
        <v>18047</v>
      </c>
      <c r="C17" s="56"/>
      <c r="D17" s="84">
        <v>33.94</v>
      </c>
      <c r="E17" s="67"/>
      <c r="F17" s="67"/>
      <c r="G17" s="68"/>
      <c r="H17" s="60"/>
      <c r="I17" s="42"/>
      <c r="J17" s="42"/>
      <c r="K17" s="66"/>
      <c r="L17" s="66"/>
      <c r="M17" s="42"/>
      <c r="N17" s="42"/>
      <c r="O17" s="42"/>
      <c r="P17" s="42"/>
      <c r="Q17" s="42"/>
      <c r="R17" s="42"/>
      <c r="S17" s="42"/>
    </row>
    <row r="18" spans="1:19" ht="14.25" customHeight="1">
      <c r="A18" s="55" t="s">
        <v>136</v>
      </c>
      <c r="B18" s="83">
        <v>11400</v>
      </c>
      <c r="C18" s="56"/>
      <c r="D18" s="84">
        <v>14.96</v>
      </c>
      <c r="E18" s="67"/>
      <c r="F18" s="67"/>
      <c r="G18" s="68"/>
      <c r="H18" s="60"/>
      <c r="I18" s="42"/>
      <c r="J18" s="42"/>
      <c r="K18" s="66"/>
      <c r="L18" s="66"/>
      <c r="M18" s="42"/>
      <c r="N18" s="42"/>
      <c r="O18" s="42"/>
      <c r="P18" s="42"/>
      <c r="Q18" s="42"/>
      <c r="R18" s="42"/>
      <c r="S18" s="42"/>
    </row>
    <row r="19" spans="1:19" ht="14.25" customHeight="1">
      <c r="A19" s="55" t="s">
        <v>137</v>
      </c>
      <c r="B19" s="83">
        <v>1593</v>
      </c>
      <c r="C19" s="56"/>
      <c r="D19" s="84">
        <v>1.8</v>
      </c>
      <c r="E19" s="67"/>
      <c r="F19" s="67"/>
      <c r="G19" s="68"/>
      <c r="H19" s="60"/>
      <c r="I19" s="42"/>
      <c r="J19" s="42"/>
      <c r="K19" s="56"/>
      <c r="L19" s="56"/>
      <c r="M19" s="42"/>
      <c r="N19" s="42"/>
      <c r="O19" s="42"/>
      <c r="P19" s="42"/>
      <c r="Q19" s="42"/>
      <c r="R19" s="42"/>
      <c r="S19" s="42"/>
    </row>
    <row r="20" spans="1:19" ht="14.25" customHeight="1">
      <c r="A20" s="55" t="s">
        <v>138</v>
      </c>
      <c r="B20" s="81" t="s">
        <v>132</v>
      </c>
      <c r="C20" s="51"/>
      <c r="D20" s="86" t="s">
        <v>132</v>
      </c>
      <c r="E20" s="67"/>
      <c r="F20" s="67"/>
      <c r="G20" s="68"/>
      <c r="H20" s="60"/>
      <c r="I20" s="42"/>
      <c r="J20" s="42"/>
      <c r="K20" s="56"/>
      <c r="L20" s="56"/>
      <c r="M20" s="42"/>
      <c r="N20" s="42"/>
      <c r="O20" s="42"/>
      <c r="P20" s="42"/>
      <c r="Q20" s="42"/>
      <c r="R20" s="42"/>
      <c r="S20" s="42"/>
    </row>
    <row r="21" spans="1:19" ht="3.75" customHeight="1">
      <c r="A21" s="64"/>
      <c r="B21" s="237"/>
      <c r="C21" s="237"/>
      <c r="D21" s="54"/>
      <c r="E21" s="69"/>
      <c r="F21" s="69"/>
      <c r="G21" s="54"/>
      <c r="H21" s="60"/>
      <c r="I21" s="42"/>
      <c r="J21" s="42"/>
      <c r="K21" s="69"/>
      <c r="L21" s="69"/>
      <c r="M21" s="42"/>
      <c r="N21" s="42"/>
      <c r="O21" s="42"/>
      <c r="P21" s="42"/>
      <c r="Q21" s="42"/>
      <c r="R21" s="42"/>
      <c r="S21" s="42"/>
    </row>
    <row r="22" spans="1:12" s="95" customFormat="1" ht="12.75" customHeight="1">
      <c r="A22" s="47" t="s">
        <v>133</v>
      </c>
      <c r="B22" s="46"/>
      <c r="C22" s="46"/>
      <c r="D22" s="46"/>
      <c r="E22" s="17"/>
      <c r="F22" s="17"/>
      <c r="G22" s="17"/>
      <c r="H22" s="18"/>
      <c r="I22" s="13"/>
      <c r="J22" s="13"/>
      <c r="K22" s="13"/>
      <c r="L22" s="13"/>
    </row>
    <row r="23" spans="1:19" s="95" customFormat="1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95" customFormat="1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20" s="95" customFormat="1" ht="13.5">
      <c r="A25" s="97" t="s">
        <v>116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"/>
    </row>
    <row r="26" spans="1:19" ht="15" customHeight="1">
      <c r="A26" s="78" t="s">
        <v>34</v>
      </c>
      <c r="B26" s="233" t="s">
        <v>20</v>
      </c>
      <c r="C26" s="232"/>
      <c r="D26" s="232"/>
      <c r="E26" s="232" t="s">
        <v>21</v>
      </c>
      <c r="F26" s="232"/>
      <c r="G26" s="232"/>
      <c r="H26" s="232" t="s">
        <v>24</v>
      </c>
      <c r="I26" s="232"/>
      <c r="J26" s="232"/>
      <c r="K26" s="232" t="s">
        <v>25</v>
      </c>
      <c r="L26" s="232"/>
      <c r="M26" s="232"/>
      <c r="N26" s="232" t="s">
        <v>23</v>
      </c>
      <c r="O26" s="232"/>
      <c r="P26" s="232"/>
      <c r="Q26" s="232" t="s">
        <v>103</v>
      </c>
      <c r="R26" s="232"/>
      <c r="S26" s="236"/>
    </row>
    <row r="27" spans="1:19" ht="15" customHeight="1">
      <c r="A27" s="75" t="s">
        <v>35</v>
      </c>
      <c r="B27" s="234" t="s">
        <v>18</v>
      </c>
      <c r="C27" s="235"/>
      <c r="D27" s="48" t="s">
        <v>19</v>
      </c>
      <c r="E27" s="235" t="s">
        <v>18</v>
      </c>
      <c r="F27" s="235"/>
      <c r="G27" s="48" t="s">
        <v>19</v>
      </c>
      <c r="H27" s="235" t="s">
        <v>18</v>
      </c>
      <c r="I27" s="235"/>
      <c r="J27" s="48" t="s">
        <v>19</v>
      </c>
      <c r="K27" s="235" t="s">
        <v>18</v>
      </c>
      <c r="L27" s="235"/>
      <c r="M27" s="48" t="s">
        <v>19</v>
      </c>
      <c r="N27" s="235" t="s">
        <v>18</v>
      </c>
      <c r="O27" s="235"/>
      <c r="P27" s="48" t="s">
        <v>19</v>
      </c>
      <c r="Q27" s="235" t="s">
        <v>18</v>
      </c>
      <c r="R27" s="235"/>
      <c r="S27" s="49" t="s">
        <v>19</v>
      </c>
    </row>
    <row r="28" spans="1:19" ht="3" customHeight="1">
      <c r="A28" s="50"/>
      <c r="B28" s="237"/>
      <c r="C28" s="237"/>
      <c r="D28" s="54"/>
      <c r="E28" s="237"/>
      <c r="F28" s="237"/>
      <c r="G28" s="54"/>
      <c r="H28" s="237"/>
      <c r="I28" s="237"/>
      <c r="J28" s="54"/>
      <c r="K28" s="237"/>
      <c r="L28" s="237"/>
      <c r="M28" s="54"/>
      <c r="N28" s="237"/>
      <c r="O28" s="237"/>
      <c r="P28" s="54"/>
      <c r="Q28" s="37"/>
      <c r="R28" s="37"/>
      <c r="S28" s="37"/>
    </row>
    <row r="29" spans="1:19" ht="14.25" customHeight="1">
      <c r="A29" s="55" t="s">
        <v>139</v>
      </c>
      <c r="B29" s="79">
        <f>SUM(E29,H29,K29,N29,Q29,B38,E38,H38,Q38)</f>
        <v>69712</v>
      </c>
      <c r="C29" s="67"/>
      <c r="D29" s="88">
        <v>100</v>
      </c>
      <c r="E29" s="79">
        <v>18469</v>
      </c>
      <c r="F29" s="67"/>
      <c r="G29" s="88">
        <v>26.49</v>
      </c>
      <c r="H29" s="79">
        <v>12810</v>
      </c>
      <c r="I29" s="67"/>
      <c r="J29" s="88">
        <v>18.38</v>
      </c>
      <c r="K29" s="79">
        <v>17137</v>
      </c>
      <c r="L29" s="67"/>
      <c r="M29" s="88">
        <v>24.58</v>
      </c>
      <c r="N29" s="79">
        <v>3391</v>
      </c>
      <c r="O29" s="67"/>
      <c r="P29" s="88">
        <v>4.86</v>
      </c>
      <c r="Q29" s="79">
        <v>16970</v>
      </c>
      <c r="R29" s="67"/>
      <c r="S29" s="88">
        <v>24.34</v>
      </c>
    </row>
    <row r="30" spans="1:19" ht="14.25" customHeight="1">
      <c r="A30" s="55" t="s">
        <v>134</v>
      </c>
      <c r="B30" s="79">
        <f>SUM(E30,H30,K30,N30,Q30,B39,E39,H39,Q39)</f>
        <v>76665</v>
      </c>
      <c r="C30" s="67"/>
      <c r="D30" s="88">
        <v>100</v>
      </c>
      <c r="E30" s="79">
        <v>16277</v>
      </c>
      <c r="F30" s="67"/>
      <c r="G30" s="88">
        <v>21.23</v>
      </c>
      <c r="H30" s="79">
        <v>11413</v>
      </c>
      <c r="I30" s="67"/>
      <c r="J30" s="88">
        <v>14.89</v>
      </c>
      <c r="K30" s="79">
        <v>22775</v>
      </c>
      <c r="L30" s="67"/>
      <c r="M30" s="88">
        <v>29.71</v>
      </c>
      <c r="N30" s="79">
        <v>4562</v>
      </c>
      <c r="O30" s="67"/>
      <c r="P30" s="88">
        <v>5.95</v>
      </c>
      <c r="Q30" s="81" t="s">
        <v>132</v>
      </c>
      <c r="R30" s="51"/>
      <c r="S30" s="86" t="s">
        <v>132</v>
      </c>
    </row>
    <row r="31" spans="1:19" ht="14.25" customHeight="1">
      <c r="A31" s="55" t="s">
        <v>136</v>
      </c>
      <c r="B31" s="79">
        <f>SUM(E31,H31,K31,N31,Q31,B40,E40,H40,Q40)</f>
        <v>76536</v>
      </c>
      <c r="C31" s="67"/>
      <c r="D31" s="88">
        <v>100</v>
      </c>
      <c r="E31" s="79">
        <v>24005</v>
      </c>
      <c r="F31" s="67"/>
      <c r="G31" s="88">
        <v>31.36</v>
      </c>
      <c r="H31" s="79">
        <v>7414</v>
      </c>
      <c r="I31" s="67"/>
      <c r="J31" s="88">
        <v>9.69</v>
      </c>
      <c r="K31" s="79">
        <v>30373</v>
      </c>
      <c r="L31" s="67"/>
      <c r="M31" s="88">
        <v>39.68</v>
      </c>
      <c r="N31" s="79">
        <v>2711</v>
      </c>
      <c r="O31" s="67"/>
      <c r="P31" s="88">
        <v>3.54</v>
      </c>
      <c r="Q31" s="81" t="s">
        <v>132</v>
      </c>
      <c r="R31" s="51"/>
      <c r="S31" s="86" t="s">
        <v>132</v>
      </c>
    </row>
    <row r="32" spans="1:19" ht="14.25" customHeight="1">
      <c r="A32" s="55" t="s">
        <v>137</v>
      </c>
      <c r="B32" s="79">
        <f>SUM(E32,H32,K32,N32,Q32,B41,E41,H41,Q41)</f>
        <v>88963</v>
      </c>
      <c r="C32" s="67"/>
      <c r="D32" s="88">
        <v>100</v>
      </c>
      <c r="E32" s="79">
        <v>33915</v>
      </c>
      <c r="F32" s="67"/>
      <c r="G32" s="88">
        <v>38.12</v>
      </c>
      <c r="H32" s="79">
        <v>8672</v>
      </c>
      <c r="I32" s="67"/>
      <c r="J32" s="88">
        <v>9.75</v>
      </c>
      <c r="K32" s="79">
        <v>26453</v>
      </c>
      <c r="L32" s="67"/>
      <c r="M32" s="88">
        <v>29.73</v>
      </c>
      <c r="N32" s="79">
        <v>3919</v>
      </c>
      <c r="O32" s="67"/>
      <c r="P32" s="88">
        <v>4.41</v>
      </c>
      <c r="Q32" s="81" t="s">
        <v>132</v>
      </c>
      <c r="R32" s="51"/>
      <c r="S32" s="86" t="s">
        <v>132</v>
      </c>
    </row>
    <row r="33" spans="1:19" ht="14.25" customHeight="1">
      <c r="A33" s="55" t="s">
        <v>138</v>
      </c>
      <c r="B33" s="80">
        <f>SUM(E33,H33,K33,N33,Q33,B42,E42,H42,Q42,K42,N42)</f>
        <v>92511</v>
      </c>
      <c r="C33" s="36"/>
      <c r="D33" s="85">
        <v>100</v>
      </c>
      <c r="E33" s="80">
        <v>23158</v>
      </c>
      <c r="F33" s="36"/>
      <c r="G33" s="85">
        <f>E33/$B$33*100</f>
        <v>25.03269881419507</v>
      </c>
      <c r="H33" s="80">
        <v>9428</v>
      </c>
      <c r="I33" s="36"/>
      <c r="J33" s="85">
        <f>H33/$B$33*100</f>
        <v>10.19122050350769</v>
      </c>
      <c r="K33" s="80">
        <v>38186</v>
      </c>
      <c r="L33" s="36"/>
      <c r="M33" s="85">
        <f>K33/$B$33*100</f>
        <v>41.27725351579812</v>
      </c>
      <c r="N33" s="80">
        <v>3958</v>
      </c>
      <c r="O33" s="36"/>
      <c r="P33" s="85">
        <f>N33/$B$33*100</f>
        <v>4.278410135010971</v>
      </c>
      <c r="Q33" s="81" t="s">
        <v>132</v>
      </c>
      <c r="R33" s="51"/>
      <c r="S33" s="86" t="s">
        <v>132</v>
      </c>
    </row>
    <row r="34" spans="1:19" ht="3" customHeight="1">
      <c r="A34" s="50"/>
      <c r="B34" s="239"/>
      <c r="C34" s="239"/>
      <c r="D34" s="54"/>
      <c r="E34" s="239"/>
      <c r="F34" s="239"/>
      <c r="G34" s="54"/>
      <c r="H34" s="239"/>
      <c r="I34" s="239"/>
      <c r="J34" s="54"/>
      <c r="K34" s="239"/>
      <c r="L34" s="239"/>
      <c r="M34" s="54"/>
      <c r="N34" s="239"/>
      <c r="O34" s="239"/>
      <c r="P34" s="54"/>
      <c r="Q34" s="54"/>
      <c r="R34" s="54"/>
      <c r="S34" s="54"/>
    </row>
    <row r="35" spans="1:19" ht="15" customHeight="1">
      <c r="A35" s="78" t="s">
        <v>34</v>
      </c>
      <c r="B35" s="233" t="s">
        <v>29</v>
      </c>
      <c r="C35" s="232"/>
      <c r="D35" s="232"/>
      <c r="E35" s="232" t="s">
        <v>30</v>
      </c>
      <c r="F35" s="232"/>
      <c r="G35" s="232"/>
      <c r="H35" s="232" t="s">
        <v>106</v>
      </c>
      <c r="I35" s="232"/>
      <c r="J35" s="232"/>
      <c r="K35" s="232" t="s">
        <v>113</v>
      </c>
      <c r="L35" s="232"/>
      <c r="M35" s="232"/>
      <c r="N35" s="232" t="s">
        <v>114</v>
      </c>
      <c r="O35" s="232"/>
      <c r="P35" s="232"/>
      <c r="Q35" s="232" t="s">
        <v>27</v>
      </c>
      <c r="R35" s="232"/>
      <c r="S35" s="236"/>
    </row>
    <row r="36" spans="1:19" ht="15" customHeight="1">
      <c r="A36" s="75" t="s">
        <v>35</v>
      </c>
      <c r="B36" s="234" t="s">
        <v>18</v>
      </c>
      <c r="C36" s="235"/>
      <c r="D36" s="48" t="s">
        <v>19</v>
      </c>
      <c r="E36" s="235" t="s">
        <v>18</v>
      </c>
      <c r="F36" s="235"/>
      <c r="G36" s="48" t="s">
        <v>19</v>
      </c>
      <c r="H36" s="235" t="s">
        <v>18</v>
      </c>
      <c r="I36" s="235"/>
      <c r="J36" s="48" t="s">
        <v>19</v>
      </c>
      <c r="K36" s="235" t="s">
        <v>18</v>
      </c>
      <c r="L36" s="235"/>
      <c r="M36" s="48" t="s">
        <v>19</v>
      </c>
      <c r="N36" s="235" t="s">
        <v>18</v>
      </c>
      <c r="O36" s="235"/>
      <c r="P36" s="48" t="s">
        <v>19</v>
      </c>
      <c r="Q36" s="235" t="s">
        <v>18</v>
      </c>
      <c r="R36" s="235"/>
      <c r="S36" s="49" t="s">
        <v>19</v>
      </c>
    </row>
    <row r="37" spans="1:19" ht="3" customHeight="1">
      <c r="A37" s="7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ht="14.25" customHeight="1">
      <c r="A38" s="55" t="s">
        <v>139</v>
      </c>
      <c r="B38" s="81" t="s">
        <v>132</v>
      </c>
      <c r="C38" s="51"/>
      <c r="D38" s="86" t="s">
        <v>132</v>
      </c>
      <c r="E38" s="81" t="s">
        <v>132</v>
      </c>
      <c r="F38" s="51"/>
      <c r="G38" s="86" t="s">
        <v>132</v>
      </c>
      <c r="H38" s="81" t="s">
        <v>132</v>
      </c>
      <c r="I38" s="51"/>
      <c r="J38" s="86" t="s">
        <v>132</v>
      </c>
      <c r="K38" s="81" t="s">
        <v>132</v>
      </c>
      <c r="L38" s="51"/>
      <c r="M38" s="86" t="s">
        <v>132</v>
      </c>
      <c r="N38" s="81" t="s">
        <v>132</v>
      </c>
      <c r="O38" s="51"/>
      <c r="P38" s="86" t="s">
        <v>132</v>
      </c>
      <c r="Q38" s="79">
        <v>935</v>
      </c>
      <c r="R38" s="67"/>
      <c r="S38" s="88">
        <v>1.34</v>
      </c>
    </row>
    <row r="39" spans="1:19" ht="14.25" customHeight="1">
      <c r="A39" s="55" t="s">
        <v>134</v>
      </c>
      <c r="B39" s="79">
        <v>8654</v>
      </c>
      <c r="C39" s="67"/>
      <c r="D39" s="88">
        <v>11.29</v>
      </c>
      <c r="E39" s="79">
        <v>10536</v>
      </c>
      <c r="F39" s="67"/>
      <c r="G39" s="88">
        <v>13.74</v>
      </c>
      <c r="H39" s="81" t="s">
        <v>132</v>
      </c>
      <c r="I39" s="51"/>
      <c r="J39" s="86" t="s">
        <v>132</v>
      </c>
      <c r="K39" s="81" t="s">
        <v>132</v>
      </c>
      <c r="L39" s="51"/>
      <c r="M39" s="86" t="s">
        <v>132</v>
      </c>
      <c r="N39" s="81" t="s">
        <v>132</v>
      </c>
      <c r="O39" s="51"/>
      <c r="P39" s="86" t="s">
        <v>132</v>
      </c>
      <c r="Q39" s="79">
        <v>2448</v>
      </c>
      <c r="R39" s="67"/>
      <c r="S39" s="88">
        <v>3.19</v>
      </c>
    </row>
    <row r="40" spans="1:19" ht="14.25" customHeight="1">
      <c r="A40" s="55" t="s">
        <v>136</v>
      </c>
      <c r="B40" s="81" t="s">
        <v>132</v>
      </c>
      <c r="C40" s="51"/>
      <c r="D40" s="86" t="s">
        <v>132</v>
      </c>
      <c r="E40" s="79">
        <v>12033</v>
      </c>
      <c r="F40" s="67"/>
      <c r="G40" s="88">
        <v>15.72</v>
      </c>
      <c r="H40" s="81" t="s">
        <v>132</v>
      </c>
      <c r="I40" s="51"/>
      <c r="J40" s="86" t="s">
        <v>132</v>
      </c>
      <c r="K40" s="81" t="s">
        <v>132</v>
      </c>
      <c r="L40" s="51"/>
      <c r="M40" s="86" t="s">
        <v>132</v>
      </c>
      <c r="N40" s="81" t="s">
        <v>132</v>
      </c>
      <c r="O40" s="51"/>
      <c r="P40" s="86" t="s">
        <v>132</v>
      </c>
      <c r="Q40" s="81" t="s">
        <v>132</v>
      </c>
      <c r="R40" s="51"/>
      <c r="S40" s="86" t="s">
        <v>132</v>
      </c>
    </row>
    <row r="41" spans="1:19" ht="14.25" customHeight="1">
      <c r="A41" s="55" t="s">
        <v>137</v>
      </c>
      <c r="B41" s="81" t="s">
        <v>132</v>
      </c>
      <c r="C41" s="51"/>
      <c r="D41" s="86" t="s">
        <v>132</v>
      </c>
      <c r="E41" s="79">
        <v>12665</v>
      </c>
      <c r="F41" s="67"/>
      <c r="G41" s="88">
        <v>14.24</v>
      </c>
      <c r="H41" s="79">
        <v>3339</v>
      </c>
      <c r="I41" s="67"/>
      <c r="J41" s="88">
        <v>3.75</v>
      </c>
      <c r="K41" s="81" t="s">
        <v>132</v>
      </c>
      <c r="L41" s="51"/>
      <c r="M41" s="86" t="s">
        <v>132</v>
      </c>
      <c r="N41" s="81" t="s">
        <v>132</v>
      </c>
      <c r="O41" s="51"/>
      <c r="P41" s="86" t="s">
        <v>132</v>
      </c>
      <c r="Q41" s="81" t="s">
        <v>132</v>
      </c>
      <c r="R41" s="51"/>
      <c r="S41" s="86" t="s">
        <v>132</v>
      </c>
    </row>
    <row r="42" spans="1:19" ht="14.25" customHeight="1">
      <c r="A42" s="55" t="s">
        <v>138</v>
      </c>
      <c r="B42" s="81" t="s">
        <v>132</v>
      </c>
      <c r="C42" s="51"/>
      <c r="D42" s="86" t="s">
        <v>132</v>
      </c>
      <c r="E42" s="80">
        <v>10474</v>
      </c>
      <c r="F42" s="36"/>
      <c r="G42" s="85">
        <f>E42/$B$33*100</f>
        <v>11.321896855509074</v>
      </c>
      <c r="H42" s="80">
        <v>1047</v>
      </c>
      <c r="I42" s="36"/>
      <c r="J42" s="85">
        <f>H42/$B$33*100</f>
        <v>1.131757304536758</v>
      </c>
      <c r="K42" s="80">
        <v>1063</v>
      </c>
      <c r="L42" s="36"/>
      <c r="M42" s="85">
        <f>K42/$B$33*100</f>
        <v>1.1490525451027447</v>
      </c>
      <c r="N42" s="80">
        <v>4747</v>
      </c>
      <c r="O42" s="36"/>
      <c r="P42" s="85">
        <f>N42/$B$33*100</f>
        <v>5.131281685421193</v>
      </c>
      <c r="Q42" s="82">
        <v>450</v>
      </c>
      <c r="R42" s="58"/>
      <c r="S42" s="85">
        <f>Q42/$B$33*100</f>
        <v>0.48642864091837723</v>
      </c>
    </row>
    <row r="43" spans="1:19" ht="3" customHeight="1">
      <c r="A43" s="50"/>
      <c r="B43" s="54"/>
      <c r="C43" s="54"/>
      <c r="D43" s="54"/>
      <c r="E43" s="54"/>
      <c r="F43" s="54"/>
      <c r="G43" s="54"/>
      <c r="H43" s="54"/>
      <c r="I43" s="54"/>
      <c r="J43" s="60"/>
      <c r="K43" s="54"/>
      <c r="L43" s="54"/>
      <c r="M43" s="60"/>
      <c r="N43" s="54"/>
      <c r="O43" s="54"/>
      <c r="P43" s="60"/>
      <c r="Q43" s="54"/>
      <c r="R43" s="54"/>
      <c r="S43" s="54"/>
    </row>
    <row r="44" spans="1:19" s="95" customFormat="1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s="95" customFormat="1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s="95" customFormat="1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95" customFormat="1" ht="13.5">
      <c r="A47" s="97" t="s">
        <v>117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5" customHeight="1">
      <c r="A48" s="78" t="s">
        <v>34</v>
      </c>
      <c r="B48" s="233" t="s">
        <v>20</v>
      </c>
      <c r="C48" s="232"/>
      <c r="D48" s="232"/>
      <c r="E48" s="232" t="s">
        <v>21</v>
      </c>
      <c r="F48" s="232"/>
      <c r="G48" s="232"/>
      <c r="H48" s="232" t="s">
        <v>29</v>
      </c>
      <c r="I48" s="232"/>
      <c r="J48" s="232"/>
      <c r="K48" s="232" t="s">
        <v>22</v>
      </c>
      <c r="L48" s="232"/>
      <c r="M48" s="232"/>
      <c r="N48" s="232" t="s">
        <v>31</v>
      </c>
      <c r="O48" s="232"/>
      <c r="P48" s="232"/>
      <c r="Q48" s="232" t="s">
        <v>24</v>
      </c>
      <c r="R48" s="232"/>
      <c r="S48" s="236"/>
    </row>
    <row r="49" spans="1:19" ht="15" customHeight="1">
      <c r="A49" s="75" t="s">
        <v>35</v>
      </c>
      <c r="B49" s="234" t="s">
        <v>18</v>
      </c>
      <c r="C49" s="235"/>
      <c r="D49" s="48" t="s">
        <v>19</v>
      </c>
      <c r="E49" s="235" t="s">
        <v>18</v>
      </c>
      <c r="F49" s="235"/>
      <c r="G49" s="48" t="s">
        <v>19</v>
      </c>
      <c r="H49" s="235" t="s">
        <v>18</v>
      </c>
      <c r="I49" s="235"/>
      <c r="J49" s="48" t="s">
        <v>19</v>
      </c>
      <c r="K49" s="235" t="s">
        <v>18</v>
      </c>
      <c r="L49" s="235"/>
      <c r="M49" s="48" t="s">
        <v>19</v>
      </c>
      <c r="N49" s="235" t="s">
        <v>18</v>
      </c>
      <c r="O49" s="235"/>
      <c r="P49" s="48" t="s">
        <v>19</v>
      </c>
      <c r="Q49" s="235" t="s">
        <v>18</v>
      </c>
      <c r="R49" s="235"/>
      <c r="S49" s="49" t="s">
        <v>19</v>
      </c>
    </row>
    <row r="50" spans="1:19" ht="3" customHeight="1">
      <c r="A50" s="50"/>
      <c r="B50" s="238"/>
      <c r="C50" s="238"/>
      <c r="D50" s="53"/>
      <c r="E50" s="238"/>
      <c r="F50" s="238"/>
      <c r="G50" s="53"/>
      <c r="H50" s="238"/>
      <c r="I50" s="238"/>
      <c r="J50" s="53"/>
      <c r="K50" s="238"/>
      <c r="L50" s="238"/>
      <c r="M50" s="53"/>
      <c r="N50" s="238"/>
      <c r="O50" s="238"/>
      <c r="P50" s="53"/>
      <c r="Q50" s="238"/>
      <c r="R50" s="238"/>
      <c r="S50" s="53"/>
    </row>
    <row r="51" spans="1:19" ht="14.25" customHeight="1">
      <c r="A51" s="55" t="s">
        <v>208</v>
      </c>
      <c r="B51" s="79">
        <v>70538</v>
      </c>
      <c r="C51" s="67"/>
      <c r="D51" s="88">
        <v>100</v>
      </c>
      <c r="E51" s="67">
        <v>15488</v>
      </c>
      <c r="F51" s="161"/>
      <c r="G51" s="88">
        <v>21.96</v>
      </c>
      <c r="H51" s="81" t="s">
        <v>194</v>
      </c>
      <c r="I51" s="51"/>
      <c r="J51" s="86" t="s">
        <v>194</v>
      </c>
      <c r="K51" s="81" t="s">
        <v>194</v>
      </c>
      <c r="L51" s="51"/>
      <c r="M51" s="86" t="s">
        <v>194</v>
      </c>
      <c r="N51" s="81">
        <v>13114</v>
      </c>
      <c r="O51" s="108"/>
      <c r="P51" s="86">
        <v>18.59</v>
      </c>
      <c r="Q51" s="79">
        <v>12262</v>
      </c>
      <c r="R51" s="6"/>
      <c r="S51" s="88">
        <v>17.38</v>
      </c>
    </row>
    <row r="52" spans="1:19" ht="14.25" customHeight="1">
      <c r="A52" s="55" t="s">
        <v>175</v>
      </c>
      <c r="B52" s="79">
        <v>67667</v>
      </c>
      <c r="C52" s="67"/>
      <c r="D52" s="88">
        <v>100</v>
      </c>
      <c r="E52" s="67">
        <v>20253</v>
      </c>
      <c r="F52" s="161"/>
      <c r="G52" s="88">
        <v>29.93</v>
      </c>
      <c r="H52" s="81">
        <v>3587</v>
      </c>
      <c r="I52" s="108"/>
      <c r="J52" s="86">
        <v>5.3</v>
      </c>
      <c r="K52" s="81">
        <v>12385</v>
      </c>
      <c r="L52" s="108"/>
      <c r="M52" s="86">
        <v>18.3</v>
      </c>
      <c r="N52" s="79" t="s">
        <v>194</v>
      </c>
      <c r="O52" s="109"/>
      <c r="P52" s="88" t="s">
        <v>194</v>
      </c>
      <c r="Q52" s="79">
        <v>9335</v>
      </c>
      <c r="R52" s="5"/>
      <c r="S52" s="88">
        <v>13.8</v>
      </c>
    </row>
    <row r="53" spans="1:19" ht="14.25" customHeight="1">
      <c r="A53" s="55" t="s">
        <v>182</v>
      </c>
      <c r="B53" s="79">
        <v>76034</v>
      </c>
      <c r="C53" s="67"/>
      <c r="D53" s="88">
        <v>100</v>
      </c>
      <c r="E53" s="67" t="s">
        <v>209</v>
      </c>
      <c r="F53" s="147" t="s">
        <v>210</v>
      </c>
      <c r="G53" s="88">
        <v>19.15</v>
      </c>
      <c r="H53" s="79" t="s">
        <v>194</v>
      </c>
      <c r="I53" s="109"/>
      <c r="J53" s="88" t="s">
        <v>194</v>
      </c>
      <c r="K53" s="79">
        <v>12488</v>
      </c>
      <c r="L53" s="67"/>
      <c r="M53" s="88">
        <v>16.42</v>
      </c>
      <c r="N53" s="81" t="s">
        <v>194</v>
      </c>
      <c r="O53" s="51"/>
      <c r="P53" s="86" t="s">
        <v>194</v>
      </c>
      <c r="Q53" s="79">
        <v>6891</v>
      </c>
      <c r="R53" s="5"/>
      <c r="S53" s="88">
        <v>9.06</v>
      </c>
    </row>
    <row r="54" spans="1:19" ht="14.25" customHeight="1">
      <c r="A54" s="55" t="s">
        <v>187</v>
      </c>
      <c r="B54" s="79">
        <v>81179</v>
      </c>
      <c r="C54" s="109"/>
      <c r="D54" s="88">
        <v>100</v>
      </c>
      <c r="E54" s="67">
        <v>19367</v>
      </c>
      <c r="F54" s="113"/>
      <c r="G54" s="88">
        <v>23.86</v>
      </c>
      <c r="H54" s="81" t="s">
        <v>194</v>
      </c>
      <c r="I54" s="51"/>
      <c r="J54" s="86" t="s">
        <v>194</v>
      </c>
      <c r="K54" s="79">
        <v>12604</v>
      </c>
      <c r="L54" s="67"/>
      <c r="M54" s="88">
        <v>15.53</v>
      </c>
      <c r="N54" s="81" t="s">
        <v>194</v>
      </c>
      <c r="O54" s="51"/>
      <c r="P54" s="86" t="s">
        <v>194</v>
      </c>
      <c r="Q54" s="79">
        <v>7950</v>
      </c>
      <c r="R54" s="5"/>
      <c r="S54" s="88">
        <v>9.79</v>
      </c>
    </row>
    <row r="55" spans="1:23" ht="14.25" customHeight="1">
      <c r="A55" s="55" t="s">
        <v>247</v>
      </c>
      <c r="B55" s="80">
        <v>79899</v>
      </c>
      <c r="C55" s="125"/>
      <c r="D55" s="88">
        <v>100</v>
      </c>
      <c r="E55" s="36">
        <v>13710</v>
      </c>
      <c r="F55" s="162"/>
      <c r="G55" s="85">
        <v>17.16</v>
      </c>
      <c r="H55" s="81" t="s">
        <v>194</v>
      </c>
      <c r="I55" s="58"/>
      <c r="J55" s="81" t="s">
        <v>194</v>
      </c>
      <c r="K55" s="80">
        <v>12081</v>
      </c>
      <c r="L55" s="36"/>
      <c r="M55" s="85">
        <v>15.12</v>
      </c>
      <c r="N55" s="81" t="s">
        <v>194</v>
      </c>
      <c r="O55" s="58"/>
      <c r="P55" s="81" t="s">
        <v>194</v>
      </c>
      <c r="Q55" s="80">
        <v>8450</v>
      </c>
      <c r="R55" s="123"/>
      <c r="S55" s="85">
        <v>10.58</v>
      </c>
      <c r="U55" s="253"/>
      <c r="V55" s="253"/>
      <c r="W55" s="253"/>
    </row>
    <row r="56" spans="1:23" ht="3" customHeight="1">
      <c r="A56" s="55"/>
      <c r="B56" s="239"/>
      <c r="C56" s="239"/>
      <c r="D56" s="54"/>
      <c r="E56" s="239"/>
      <c r="F56" s="239"/>
      <c r="G56" s="54"/>
      <c r="H56" s="239"/>
      <c r="I56" s="239"/>
      <c r="J56" s="54"/>
      <c r="K56" s="239"/>
      <c r="L56" s="239"/>
      <c r="M56" s="54"/>
      <c r="N56" s="239"/>
      <c r="O56" s="239"/>
      <c r="P56" s="54"/>
      <c r="Q56" s="42"/>
      <c r="R56" s="42"/>
      <c r="S56" s="42"/>
      <c r="U56" s="253"/>
      <c r="V56" s="253"/>
      <c r="W56" s="253"/>
    </row>
    <row r="57" spans="1:23" ht="15" customHeight="1">
      <c r="A57" s="78" t="s">
        <v>34</v>
      </c>
      <c r="B57" s="233" t="s">
        <v>32</v>
      </c>
      <c r="C57" s="232"/>
      <c r="D57" s="232"/>
      <c r="E57" s="232" t="s">
        <v>23</v>
      </c>
      <c r="F57" s="232"/>
      <c r="G57" s="232"/>
      <c r="H57" s="232" t="s">
        <v>114</v>
      </c>
      <c r="I57" s="232"/>
      <c r="J57" s="232"/>
      <c r="K57" s="232" t="s">
        <v>113</v>
      </c>
      <c r="L57" s="232"/>
      <c r="M57" s="232"/>
      <c r="N57" s="232" t="s">
        <v>27</v>
      </c>
      <c r="O57" s="232"/>
      <c r="P57" s="232"/>
      <c r="Q57" s="233" t="s">
        <v>28</v>
      </c>
      <c r="R57" s="232"/>
      <c r="S57" s="236"/>
      <c r="U57" s="63"/>
      <c r="V57" s="63"/>
      <c r="W57" s="63"/>
    </row>
    <row r="58" spans="1:23" ht="15" customHeight="1">
      <c r="A58" s="75" t="s">
        <v>35</v>
      </c>
      <c r="B58" s="234" t="s">
        <v>18</v>
      </c>
      <c r="C58" s="235"/>
      <c r="D58" s="48" t="s">
        <v>19</v>
      </c>
      <c r="E58" s="235" t="s">
        <v>18</v>
      </c>
      <c r="F58" s="235"/>
      <c r="G58" s="48" t="s">
        <v>19</v>
      </c>
      <c r="H58" s="235" t="s">
        <v>18</v>
      </c>
      <c r="I58" s="235"/>
      <c r="J58" s="48" t="s">
        <v>19</v>
      </c>
      <c r="K58" s="235" t="s">
        <v>18</v>
      </c>
      <c r="L58" s="235"/>
      <c r="M58" s="48" t="s">
        <v>19</v>
      </c>
      <c r="N58" s="235" t="s">
        <v>18</v>
      </c>
      <c r="O58" s="235"/>
      <c r="P58" s="48" t="s">
        <v>19</v>
      </c>
      <c r="Q58" s="234" t="s">
        <v>18</v>
      </c>
      <c r="R58" s="235"/>
      <c r="S58" s="49" t="s">
        <v>19</v>
      </c>
      <c r="U58" s="63"/>
      <c r="V58" s="63"/>
      <c r="W58" s="37"/>
    </row>
    <row r="59" spans="1:23" ht="3" customHeight="1">
      <c r="A59" s="7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42"/>
      <c r="O59" s="42"/>
      <c r="P59" s="42"/>
      <c r="Q59" s="37"/>
      <c r="R59" s="37"/>
      <c r="S59" s="37"/>
      <c r="U59" s="37"/>
      <c r="V59" s="37"/>
      <c r="W59" s="37"/>
    </row>
    <row r="60" spans="1:23" ht="14.25" customHeight="1">
      <c r="A60" s="55" t="s">
        <v>208</v>
      </c>
      <c r="B60" s="146">
        <v>14202</v>
      </c>
      <c r="C60" s="156"/>
      <c r="D60" s="86">
        <v>20.13</v>
      </c>
      <c r="E60" s="143">
        <v>2191</v>
      </c>
      <c r="F60" s="159"/>
      <c r="G60" s="86">
        <v>3.11</v>
      </c>
      <c r="H60" s="79" t="s">
        <v>194</v>
      </c>
      <c r="I60" s="109"/>
      <c r="J60" s="88" t="s">
        <v>194</v>
      </c>
      <c r="K60" s="79" t="s">
        <v>194</v>
      </c>
      <c r="L60" s="109"/>
      <c r="M60" s="88" t="s">
        <v>194</v>
      </c>
      <c r="N60" s="71" t="s">
        <v>211</v>
      </c>
      <c r="O60" s="147" t="s">
        <v>303</v>
      </c>
      <c r="P60" s="88">
        <v>3.13</v>
      </c>
      <c r="Q60" s="71" t="s">
        <v>140</v>
      </c>
      <c r="R60" s="147" t="s">
        <v>301</v>
      </c>
      <c r="S60" s="88">
        <v>15.7</v>
      </c>
      <c r="U60" s="79"/>
      <c r="V60" s="109"/>
      <c r="W60" s="88"/>
    </row>
    <row r="61" spans="1:23" ht="14.25" customHeight="1">
      <c r="A61" s="55" t="s">
        <v>175</v>
      </c>
      <c r="B61" s="67">
        <v>10559</v>
      </c>
      <c r="C61" s="158"/>
      <c r="D61" s="88">
        <v>15.6</v>
      </c>
      <c r="E61" s="138">
        <v>1893</v>
      </c>
      <c r="F61" s="160"/>
      <c r="G61" s="88">
        <v>2.8</v>
      </c>
      <c r="H61" s="81" t="s">
        <v>194</v>
      </c>
      <c r="I61" s="51"/>
      <c r="J61" s="86" t="s">
        <v>194</v>
      </c>
      <c r="K61" s="81" t="s">
        <v>194</v>
      </c>
      <c r="L61" s="51"/>
      <c r="M61" s="86" t="s">
        <v>194</v>
      </c>
      <c r="N61" s="138">
        <v>2622</v>
      </c>
      <c r="O61" s="113"/>
      <c r="P61" s="88">
        <v>3.87</v>
      </c>
      <c r="Q61" s="67">
        <v>7033</v>
      </c>
      <c r="R61" s="72"/>
      <c r="S61" s="88">
        <v>10.39</v>
      </c>
      <c r="U61" s="254"/>
      <c r="V61" s="59"/>
      <c r="W61" s="93"/>
    </row>
    <row r="62" spans="1:23" ht="14.25" customHeight="1">
      <c r="A62" s="55" t="s">
        <v>182</v>
      </c>
      <c r="B62" s="67">
        <v>25035</v>
      </c>
      <c r="C62" s="158"/>
      <c r="D62" s="88">
        <v>32.93</v>
      </c>
      <c r="E62" s="71" t="s">
        <v>212</v>
      </c>
      <c r="F62" s="147" t="s">
        <v>213</v>
      </c>
      <c r="G62" s="88">
        <v>2.95</v>
      </c>
      <c r="H62" s="81" t="s">
        <v>194</v>
      </c>
      <c r="I62" s="51"/>
      <c r="J62" s="86" t="s">
        <v>194</v>
      </c>
      <c r="K62" s="81" t="s">
        <v>194</v>
      </c>
      <c r="L62" s="51"/>
      <c r="M62" s="86" t="s">
        <v>194</v>
      </c>
      <c r="N62" s="138">
        <v>218</v>
      </c>
      <c r="O62" s="42"/>
      <c r="P62" s="88">
        <v>0.29</v>
      </c>
      <c r="Q62" s="67">
        <v>14596</v>
      </c>
      <c r="R62" s="72"/>
      <c r="S62" s="88">
        <v>19.2</v>
      </c>
      <c r="U62" s="254"/>
      <c r="V62" s="59"/>
      <c r="W62" s="93"/>
    </row>
    <row r="63" spans="1:23" ht="14.25" customHeight="1">
      <c r="A63" s="55" t="s">
        <v>187</v>
      </c>
      <c r="B63" s="71" t="s">
        <v>214</v>
      </c>
      <c r="C63" s="147" t="s">
        <v>216</v>
      </c>
      <c r="D63" s="88">
        <v>30.47</v>
      </c>
      <c r="E63" s="138">
        <v>2751</v>
      </c>
      <c r="F63" s="72"/>
      <c r="G63" s="88">
        <v>3.39</v>
      </c>
      <c r="H63" s="81" t="s">
        <v>194</v>
      </c>
      <c r="I63" s="51"/>
      <c r="J63" s="86" t="s">
        <v>194</v>
      </c>
      <c r="K63" s="81">
        <v>2132</v>
      </c>
      <c r="L63" s="51"/>
      <c r="M63" s="86">
        <v>2.63</v>
      </c>
      <c r="N63" s="71" t="s">
        <v>286</v>
      </c>
      <c r="O63" s="163" t="s">
        <v>215</v>
      </c>
      <c r="P63" s="88">
        <v>1.79</v>
      </c>
      <c r="Q63" s="67">
        <v>10187</v>
      </c>
      <c r="R63" s="72"/>
      <c r="S63" s="88">
        <v>12.55</v>
      </c>
      <c r="U63" s="254"/>
      <c r="V63" s="59"/>
      <c r="W63" s="93"/>
    </row>
    <row r="64" spans="1:23" ht="14.25" customHeight="1">
      <c r="A64" s="55" t="s">
        <v>247</v>
      </c>
      <c r="B64" s="71" t="s">
        <v>248</v>
      </c>
      <c r="C64" s="147" t="s">
        <v>300</v>
      </c>
      <c r="D64" s="85">
        <v>39.17</v>
      </c>
      <c r="E64" s="137">
        <v>1227</v>
      </c>
      <c r="F64" s="152"/>
      <c r="G64" s="85">
        <v>1.54</v>
      </c>
      <c r="H64" s="82">
        <v>6734</v>
      </c>
      <c r="I64" s="58"/>
      <c r="J64" s="87">
        <v>8.43</v>
      </c>
      <c r="K64" s="82">
        <v>691</v>
      </c>
      <c r="L64" s="58"/>
      <c r="M64" s="87">
        <v>0.86</v>
      </c>
      <c r="N64" s="137">
        <v>4765</v>
      </c>
      <c r="O64" s="152"/>
      <c r="P64" s="85">
        <v>5.96</v>
      </c>
      <c r="Q64" s="126" t="s">
        <v>249</v>
      </c>
      <c r="R64" s="147" t="s">
        <v>302</v>
      </c>
      <c r="S64" s="85">
        <v>1.18</v>
      </c>
      <c r="U64" s="254"/>
      <c r="V64" s="58"/>
      <c r="W64" s="93"/>
    </row>
    <row r="65" spans="1:23" ht="3" customHeight="1">
      <c r="A65" s="30"/>
      <c r="B65" s="250"/>
      <c r="C65" s="250"/>
      <c r="D65" s="250"/>
      <c r="E65" s="25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U65" s="60"/>
      <c r="V65" s="60"/>
      <c r="W65" s="60"/>
    </row>
    <row r="66" spans="1:23" ht="12.75" customHeight="1">
      <c r="A66" s="251"/>
      <c r="B66" s="130"/>
      <c r="C66" s="130"/>
      <c r="D66" s="130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U66" s="253"/>
      <c r="V66" s="253"/>
      <c r="W66" s="253"/>
    </row>
  </sheetData>
  <mergeCells count="94">
    <mergeCell ref="B57:D57"/>
    <mergeCell ref="E57:G57"/>
    <mergeCell ref="H48:J48"/>
    <mergeCell ref="B48:D48"/>
    <mergeCell ref="B50:C50"/>
    <mergeCell ref="E50:F50"/>
    <mergeCell ref="H50:I50"/>
    <mergeCell ref="H49:I49"/>
    <mergeCell ref="B56:C56"/>
    <mergeCell ref="E56:F56"/>
    <mergeCell ref="K56:L56"/>
    <mergeCell ref="H56:I56"/>
    <mergeCell ref="E48:G48"/>
    <mergeCell ref="E35:G35"/>
    <mergeCell ref="B27:C27"/>
    <mergeCell ref="B35:D35"/>
    <mergeCell ref="B28:C28"/>
    <mergeCell ref="E34:F34"/>
    <mergeCell ref="N57:P57"/>
    <mergeCell ref="N58:O58"/>
    <mergeCell ref="N26:P26"/>
    <mergeCell ref="Q27:R27"/>
    <mergeCell ref="N28:O28"/>
    <mergeCell ref="Q48:S48"/>
    <mergeCell ref="N49:O49"/>
    <mergeCell ref="Q49:R49"/>
    <mergeCell ref="N27:O27"/>
    <mergeCell ref="N56:O56"/>
    <mergeCell ref="K58:L58"/>
    <mergeCell ref="K12:L12"/>
    <mergeCell ref="K57:M57"/>
    <mergeCell ref="N12:O12"/>
    <mergeCell ref="N48:P48"/>
    <mergeCell ref="N50:O50"/>
    <mergeCell ref="N34:O34"/>
    <mergeCell ref="K35:M35"/>
    <mergeCell ref="N35:P35"/>
    <mergeCell ref="H57:J57"/>
    <mergeCell ref="Q50:R50"/>
    <mergeCell ref="N5:O5"/>
    <mergeCell ref="H5:I5"/>
    <mergeCell ref="Q26:S26"/>
    <mergeCell ref="H26:J26"/>
    <mergeCell ref="K26:M26"/>
    <mergeCell ref="H36:I36"/>
    <mergeCell ref="N6:O6"/>
    <mergeCell ref="H6:I6"/>
    <mergeCell ref="K5:L5"/>
    <mergeCell ref="B13:D13"/>
    <mergeCell ref="B15:C15"/>
    <mergeCell ref="E28:F28"/>
    <mergeCell ref="H27:I27"/>
    <mergeCell ref="E26:G26"/>
    <mergeCell ref="B26:D26"/>
    <mergeCell ref="B21:C21"/>
    <mergeCell ref="K27:L27"/>
    <mergeCell ref="B14:C14"/>
    <mergeCell ref="E27:F27"/>
    <mergeCell ref="K50:L50"/>
    <mergeCell ref="K48:M48"/>
    <mergeCell ref="H28:I28"/>
    <mergeCell ref="K28:L28"/>
    <mergeCell ref="K49:L49"/>
    <mergeCell ref="B49:C49"/>
    <mergeCell ref="E49:F49"/>
    <mergeCell ref="Q35:S35"/>
    <mergeCell ref="Q36:R36"/>
    <mergeCell ref="K34:L34"/>
    <mergeCell ref="B36:C36"/>
    <mergeCell ref="B34:C34"/>
    <mergeCell ref="E36:F36"/>
    <mergeCell ref="H34:I34"/>
    <mergeCell ref="H35:J35"/>
    <mergeCell ref="K36:L36"/>
    <mergeCell ref="N36:O36"/>
    <mergeCell ref="Q4:S4"/>
    <mergeCell ref="Q5:R5"/>
    <mergeCell ref="B6:C6"/>
    <mergeCell ref="K6:L6"/>
    <mergeCell ref="E6:F6"/>
    <mergeCell ref="B5:C5"/>
    <mergeCell ref="E5:F5"/>
    <mergeCell ref="N4:P4"/>
    <mergeCell ref="H4:J4"/>
    <mergeCell ref="K4:M4"/>
    <mergeCell ref="E4:G4"/>
    <mergeCell ref="B4:D4"/>
    <mergeCell ref="Q58:R58"/>
    <mergeCell ref="H58:I58"/>
    <mergeCell ref="Q57:S57"/>
    <mergeCell ref="B58:C58"/>
    <mergeCell ref="E58:F58"/>
    <mergeCell ref="B12:C12"/>
    <mergeCell ref="E12:F12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  <headerFooter alignWithMargins="0">
    <oddHeader>&amp;L&amp;8 176　　　選　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1">
      <selection activeCell="S19" sqref="S19"/>
    </sheetView>
  </sheetViews>
  <sheetFormatPr defaultColWidth="9.00390625" defaultRowHeight="13.5"/>
  <cols>
    <col min="1" max="1" width="7.25390625" style="117" customWidth="1"/>
    <col min="2" max="2" width="6.125" style="117" customWidth="1"/>
    <col min="3" max="3" width="2.50390625" style="117" customWidth="1"/>
    <col min="4" max="4" width="5.625" style="117" customWidth="1"/>
    <col min="5" max="5" width="5.875" style="117" customWidth="1"/>
    <col min="6" max="6" width="2.50390625" style="117" customWidth="1"/>
    <col min="7" max="7" width="5.625" style="117" customWidth="1"/>
    <col min="8" max="8" width="5.875" style="117" customWidth="1"/>
    <col min="9" max="9" width="2.50390625" style="117" customWidth="1"/>
    <col min="10" max="10" width="5.625" style="117" customWidth="1"/>
    <col min="11" max="11" width="5.875" style="117" customWidth="1"/>
    <col min="12" max="12" width="2.50390625" style="117" customWidth="1"/>
    <col min="13" max="13" width="5.625" style="117" customWidth="1"/>
    <col min="14" max="14" width="5.875" style="117" customWidth="1"/>
    <col min="15" max="15" width="2.50390625" style="117" customWidth="1"/>
    <col min="16" max="16" width="5.625" style="117" customWidth="1"/>
    <col min="17" max="17" width="5.875" style="117" customWidth="1"/>
    <col min="18" max="18" width="2.50390625" style="117" customWidth="1"/>
    <col min="19" max="19" width="5.625" style="117" customWidth="1"/>
    <col min="20" max="20" width="7.75390625" style="117" customWidth="1"/>
    <col min="21" max="16384" width="9.00390625" style="117" customWidth="1"/>
  </cols>
  <sheetData>
    <row r="1" spans="1:19" s="120" customFormat="1" ht="26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s="95" customFormat="1" ht="13.5">
      <c r="A2" s="97" t="s">
        <v>118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3" ht="15" customHeight="1">
      <c r="A3" s="78" t="s">
        <v>34</v>
      </c>
      <c r="B3" s="232" t="s">
        <v>20</v>
      </c>
      <c r="C3" s="232"/>
      <c r="D3" s="232"/>
      <c r="E3" s="232" t="s">
        <v>21</v>
      </c>
      <c r="F3" s="232"/>
      <c r="G3" s="232"/>
      <c r="H3" s="232" t="s">
        <v>22</v>
      </c>
      <c r="I3" s="232"/>
      <c r="J3" s="232"/>
      <c r="K3" s="232" t="s">
        <v>31</v>
      </c>
      <c r="L3" s="232"/>
      <c r="M3" s="232"/>
      <c r="N3" s="232" t="s">
        <v>24</v>
      </c>
      <c r="O3" s="232"/>
      <c r="P3" s="236"/>
      <c r="Q3" s="232" t="s">
        <v>32</v>
      </c>
      <c r="R3" s="232"/>
      <c r="S3" s="236"/>
      <c r="U3" s="63"/>
      <c r="V3" s="63"/>
      <c r="W3" s="63"/>
    </row>
    <row r="4" spans="1:23" ht="15" customHeight="1">
      <c r="A4" s="75" t="s">
        <v>35</v>
      </c>
      <c r="B4" s="235" t="s">
        <v>18</v>
      </c>
      <c r="C4" s="235"/>
      <c r="D4" s="48" t="s">
        <v>19</v>
      </c>
      <c r="E4" s="235" t="s">
        <v>18</v>
      </c>
      <c r="F4" s="235"/>
      <c r="G4" s="48" t="s">
        <v>19</v>
      </c>
      <c r="H4" s="235" t="s">
        <v>18</v>
      </c>
      <c r="I4" s="235"/>
      <c r="J4" s="48" t="s">
        <v>19</v>
      </c>
      <c r="K4" s="235" t="s">
        <v>18</v>
      </c>
      <c r="L4" s="235"/>
      <c r="M4" s="48" t="s">
        <v>19</v>
      </c>
      <c r="N4" s="235" t="s">
        <v>18</v>
      </c>
      <c r="O4" s="235"/>
      <c r="P4" s="49" t="s">
        <v>19</v>
      </c>
      <c r="Q4" s="235" t="s">
        <v>18</v>
      </c>
      <c r="R4" s="235"/>
      <c r="S4" s="49" t="s">
        <v>19</v>
      </c>
      <c r="U4" s="63"/>
      <c r="V4" s="63"/>
      <c r="W4" s="37"/>
    </row>
    <row r="5" spans="1:23" ht="3.75" customHeight="1">
      <c r="A5" s="50"/>
      <c r="B5" s="42"/>
      <c r="C5" s="42"/>
      <c r="D5" s="42"/>
      <c r="E5" s="42"/>
      <c r="F5" s="42"/>
      <c r="G5" s="42"/>
      <c r="H5" s="42"/>
      <c r="I5" s="42"/>
      <c r="J5" s="42"/>
      <c r="K5" s="60"/>
      <c r="L5" s="60"/>
      <c r="M5" s="60"/>
      <c r="N5" s="37"/>
      <c r="O5" s="37"/>
      <c r="P5" s="37"/>
      <c r="Q5" s="37"/>
      <c r="R5" s="37"/>
      <c r="S5" s="37"/>
      <c r="U5" s="60"/>
      <c r="V5" s="60"/>
      <c r="W5" s="60"/>
    </row>
    <row r="6" spans="1:23" ht="14.25" customHeight="1">
      <c r="A6" s="55" t="s">
        <v>208</v>
      </c>
      <c r="B6" s="79">
        <v>70940</v>
      </c>
      <c r="C6" s="91"/>
      <c r="D6" s="88">
        <v>100</v>
      </c>
      <c r="E6" s="67">
        <v>14735</v>
      </c>
      <c r="F6" s="72"/>
      <c r="G6" s="88">
        <v>20.77</v>
      </c>
      <c r="H6" s="136" t="s">
        <v>194</v>
      </c>
      <c r="I6" s="149"/>
      <c r="J6" s="84" t="s">
        <v>194</v>
      </c>
      <c r="K6" s="79">
        <v>11222</v>
      </c>
      <c r="L6" s="124"/>
      <c r="M6" s="88">
        <v>15.82</v>
      </c>
      <c r="N6" s="67">
        <v>13676</v>
      </c>
      <c r="O6" s="72"/>
      <c r="P6" s="88">
        <v>19.28</v>
      </c>
      <c r="Q6" s="56">
        <v>17606</v>
      </c>
      <c r="R6" s="156"/>
      <c r="S6" s="84">
        <v>24.82</v>
      </c>
      <c r="U6" s="109"/>
      <c r="V6" s="113"/>
      <c r="W6" s="88"/>
    </row>
    <row r="7" spans="1:23" ht="14.25" customHeight="1">
      <c r="A7" s="55" t="s">
        <v>175</v>
      </c>
      <c r="B7" s="79">
        <v>68288</v>
      </c>
      <c r="C7" s="91"/>
      <c r="D7" s="88">
        <v>100</v>
      </c>
      <c r="E7" s="71" t="s">
        <v>217</v>
      </c>
      <c r="F7" s="147" t="s">
        <v>276</v>
      </c>
      <c r="G7" s="88">
        <v>35.39</v>
      </c>
      <c r="H7" s="114" t="s">
        <v>218</v>
      </c>
      <c r="I7" s="148" t="s">
        <v>277</v>
      </c>
      <c r="J7" s="86">
        <v>16.09</v>
      </c>
      <c r="K7" s="109" t="s">
        <v>194</v>
      </c>
      <c r="L7" s="113"/>
      <c r="M7" s="88" t="s">
        <v>194</v>
      </c>
      <c r="N7" s="71" t="s">
        <v>219</v>
      </c>
      <c r="O7" s="147" t="s">
        <v>281</v>
      </c>
      <c r="P7" s="88">
        <v>12.03</v>
      </c>
      <c r="Q7" s="71" t="s">
        <v>230</v>
      </c>
      <c r="R7" s="147" t="s">
        <v>284</v>
      </c>
      <c r="S7" s="88">
        <v>16.99</v>
      </c>
      <c r="U7" s="32"/>
      <c r="V7" s="59"/>
      <c r="W7" s="93"/>
    </row>
    <row r="8" spans="1:23" ht="14.25" customHeight="1">
      <c r="A8" s="55" t="s">
        <v>182</v>
      </c>
      <c r="B8" s="79">
        <v>75474</v>
      </c>
      <c r="C8" s="91"/>
      <c r="D8" s="88">
        <v>100</v>
      </c>
      <c r="E8" s="71" t="s">
        <v>220</v>
      </c>
      <c r="F8" s="147" t="s">
        <v>221</v>
      </c>
      <c r="G8" s="88">
        <v>26.26</v>
      </c>
      <c r="H8" s="71" t="s">
        <v>222</v>
      </c>
      <c r="I8" s="147" t="s">
        <v>223</v>
      </c>
      <c r="J8" s="88">
        <v>16.7</v>
      </c>
      <c r="K8" s="32" t="s">
        <v>194</v>
      </c>
      <c r="L8" s="59"/>
      <c r="M8" s="93" t="s">
        <v>194</v>
      </c>
      <c r="N8" s="71" t="s">
        <v>224</v>
      </c>
      <c r="O8" s="147" t="s">
        <v>225</v>
      </c>
      <c r="P8" s="88">
        <v>10.2</v>
      </c>
      <c r="Q8" s="71" t="s">
        <v>233</v>
      </c>
      <c r="R8" s="147" t="s">
        <v>234</v>
      </c>
      <c r="S8" s="88">
        <v>37.35</v>
      </c>
      <c r="U8" s="32"/>
      <c r="V8" s="59"/>
      <c r="W8" s="93"/>
    </row>
    <row r="9" spans="1:23" ht="14.25" customHeight="1">
      <c r="A9" s="55" t="s">
        <v>187</v>
      </c>
      <c r="B9" s="79">
        <v>80922</v>
      </c>
      <c r="C9" s="91"/>
      <c r="D9" s="88">
        <v>100</v>
      </c>
      <c r="E9" s="71" t="s">
        <v>226</v>
      </c>
      <c r="F9" s="147" t="s">
        <v>297</v>
      </c>
      <c r="G9" s="88">
        <v>25.42</v>
      </c>
      <c r="H9" s="71" t="s">
        <v>227</v>
      </c>
      <c r="I9" s="147" t="s">
        <v>296</v>
      </c>
      <c r="J9" s="88">
        <v>14.25</v>
      </c>
      <c r="K9" s="32" t="s">
        <v>194</v>
      </c>
      <c r="L9" s="59"/>
      <c r="M9" s="93" t="s">
        <v>194</v>
      </c>
      <c r="N9" s="71" t="s">
        <v>228</v>
      </c>
      <c r="O9" s="147" t="s">
        <v>229</v>
      </c>
      <c r="P9" s="88">
        <v>9.83</v>
      </c>
      <c r="Q9" s="71" t="s">
        <v>235</v>
      </c>
      <c r="R9" s="147" t="s">
        <v>236</v>
      </c>
      <c r="S9" s="88">
        <v>38.66</v>
      </c>
      <c r="U9" s="32"/>
      <c r="V9" s="59"/>
      <c r="W9" s="93"/>
    </row>
    <row r="10" spans="1:23" ht="14.25" customHeight="1">
      <c r="A10" s="55" t="s">
        <v>247</v>
      </c>
      <c r="B10" s="133">
        <v>79479</v>
      </c>
      <c r="C10" s="92"/>
      <c r="D10" s="88">
        <v>100</v>
      </c>
      <c r="E10" s="145" t="s">
        <v>287</v>
      </c>
      <c r="F10" s="147" t="s">
        <v>298</v>
      </c>
      <c r="G10" s="85">
        <v>20.95</v>
      </c>
      <c r="H10" s="135">
        <v>10755</v>
      </c>
      <c r="I10" s="150"/>
      <c r="J10" s="85">
        <v>13.53</v>
      </c>
      <c r="K10" s="57" t="s">
        <v>194</v>
      </c>
      <c r="L10" s="57"/>
      <c r="M10" s="57" t="s">
        <v>194</v>
      </c>
      <c r="N10" s="126" t="s">
        <v>289</v>
      </c>
      <c r="O10" s="147" t="s">
        <v>278</v>
      </c>
      <c r="P10" s="85">
        <v>9.52</v>
      </c>
      <c r="Q10" s="134" t="s">
        <v>250</v>
      </c>
      <c r="R10" s="147" t="s">
        <v>279</v>
      </c>
      <c r="S10" s="88">
        <v>32.1</v>
      </c>
      <c r="U10" s="32"/>
      <c r="V10" s="58"/>
      <c r="W10" s="32"/>
    </row>
    <row r="11" spans="1:23" ht="3" customHeight="1">
      <c r="A11" s="55"/>
      <c r="B11" s="42"/>
      <c r="C11" s="42"/>
      <c r="D11" s="42"/>
      <c r="E11" s="42"/>
      <c r="F11" s="42"/>
      <c r="G11" s="42"/>
      <c r="H11" s="42"/>
      <c r="I11" s="42"/>
      <c r="J11" s="42"/>
      <c r="K11" s="60"/>
      <c r="L11" s="60"/>
      <c r="M11" s="60"/>
      <c r="N11" s="60"/>
      <c r="O11" s="60"/>
      <c r="P11" s="60"/>
      <c r="Q11" s="60"/>
      <c r="R11" s="60"/>
      <c r="S11" s="60"/>
      <c r="U11" s="60"/>
      <c r="V11" s="60"/>
      <c r="W11" s="60"/>
    </row>
    <row r="12" spans="1:19" ht="15" customHeight="1">
      <c r="A12" s="78" t="s">
        <v>34</v>
      </c>
      <c r="B12" s="232" t="s">
        <v>23</v>
      </c>
      <c r="C12" s="232"/>
      <c r="D12" s="232"/>
      <c r="E12" s="232" t="s">
        <v>33</v>
      </c>
      <c r="F12" s="232"/>
      <c r="G12" s="232"/>
      <c r="H12" s="232" t="s">
        <v>114</v>
      </c>
      <c r="I12" s="232"/>
      <c r="J12" s="232"/>
      <c r="K12" s="232" t="s">
        <v>29</v>
      </c>
      <c r="L12" s="232"/>
      <c r="M12" s="232"/>
      <c r="N12" s="232" t="s">
        <v>113</v>
      </c>
      <c r="O12" s="232"/>
      <c r="P12" s="236"/>
      <c r="Q12" s="232" t="s">
        <v>27</v>
      </c>
      <c r="R12" s="232"/>
      <c r="S12" s="236"/>
    </row>
    <row r="13" spans="1:19" ht="15" customHeight="1">
      <c r="A13" s="75" t="s">
        <v>35</v>
      </c>
      <c r="B13" s="235" t="s">
        <v>18</v>
      </c>
      <c r="C13" s="235"/>
      <c r="D13" s="48" t="s">
        <v>19</v>
      </c>
      <c r="E13" s="235" t="s">
        <v>18</v>
      </c>
      <c r="F13" s="235"/>
      <c r="G13" s="48" t="s">
        <v>19</v>
      </c>
      <c r="H13" s="235" t="s">
        <v>18</v>
      </c>
      <c r="I13" s="235"/>
      <c r="J13" s="48" t="s">
        <v>19</v>
      </c>
      <c r="K13" s="235" t="s">
        <v>18</v>
      </c>
      <c r="L13" s="235"/>
      <c r="M13" s="48" t="s">
        <v>19</v>
      </c>
      <c r="N13" s="235" t="s">
        <v>18</v>
      </c>
      <c r="O13" s="235"/>
      <c r="P13" s="49" t="s">
        <v>19</v>
      </c>
      <c r="Q13" s="235" t="s">
        <v>18</v>
      </c>
      <c r="R13" s="235"/>
      <c r="S13" s="49" t="s">
        <v>19</v>
      </c>
    </row>
    <row r="14" spans="1:19" ht="3" customHeight="1">
      <c r="A14" s="70"/>
      <c r="B14" s="37"/>
      <c r="C14" s="37"/>
      <c r="D14" s="37"/>
      <c r="E14" s="37"/>
      <c r="F14" s="37"/>
      <c r="G14" s="37"/>
      <c r="H14" s="42"/>
      <c r="I14" s="42"/>
      <c r="J14" s="42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4.25" customHeight="1">
      <c r="A15" s="55" t="s">
        <v>208</v>
      </c>
      <c r="B15" s="144">
        <v>3639</v>
      </c>
      <c r="C15" s="151"/>
      <c r="D15" s="84">
        <v>5.13</v>
      </c>
      <c r="E15" s="79">
        <v>897</v>
      </c>
      <c r="F15" s="72"/>
      <c r="G15" s="88">
        <v>1.26</v>
      </c>
      <c r="H15" s="109" t="s">
        <v>194</v>
      </c>
      <c r="I15" s="113"/>
      <c r="J15" s="88" t="s">
        <v>194</v>
      </c>
      <c r="K15" s="144">
        <v>5978</v>
      </c>
      <c r="L15" s="151"/>
      <c r="M15" s="84">
        <v>8.43</v>
      </c>
      <c r="N15" s="79" t="s">
        <v>194</v>
      </c>
      <c r="O15" s="113"/>
      <c r="P15" s="88" t="s">
        <v>194</v>
      </c>
      <c r="Q15" s="138">
        <v>3187</v>
      </c>
      <c r="R15" s="72"/>
      <c r="S15" s="88">
        <v>4.49</v>
      </c>
    </row>
    <row r="16" spans="1:19" ht="14.25" customHeight="1">
      <c r="A16" s="55" t="s">
        <v>175</v>
      </c>
      <c r="B16" s="71" t="s">
        <v>231</v>
      </c>
      <c r="C16" s="147" t="s">
        <v>282</v>
      </c>
      <c r="D16" s="88">
        <v>5.71</v>
      </c>
      <c r="E16" s="109" t="s">
        <v>194</v>
      </c>
      <c r="F16" s="113"/>
      <c r="G16" s="88" t="s">
        <v>194</v>
      </c>
      <c r="H16" s="57" t="s">
        <v>194</v>
      </c>
      <c r="I16" s="51"/>
      <c r="J16" s="86" t="s">
        <v>194</v>
      </c>
      <c r="K16" s="71" t="s">
        <v>232</v>
      </c>
      <c r="L16" s="147" t="s">
        <v>283</v>
      </c>
      <c r="M16" s="88">
        <v>6.73</v>
      </c>
      <c r="N16" s="81" t="s">
        <v>194</v>
      </c>
      <c r="O16" s="51"/>
      <c r="P16" s="86" t="s">
        <v>194</v>
      </c>
      <c r="Q16" s="71" t="s">
        <v>237</v>
      </c>
      <c r="R16" s="147" t="s">
        <v>285</v>
      </c>
      <c r="S16" s="88">
        <v>7.06</v>
      </c>
    </row>
    <row r="17" spans="1:19" ht="14.25" customHeight="1">
      <c r="A17" s="55" t="s">
        <v>182</v>
      </c>
      <c r="B17" s="138">
        <v>3838</v>
      </c>
      <c r="C17" s="72"/>
      <c r="D17" s="88">
        <v>5.09</v>
      </c>
      <c r="E17" s="57" t="s">
        <v>194</v>
      </c>
      <c r="F17" s="51"/>
      <c r="G17" s="86" t="s">
        <v>194</v>
      </c>
      <c r="H17" s="57" t="s">
        <v>194</v>
      </c>
      <c r="I17" s="51"/>
      <c r="J17" s="86" t="s">
        <v>194</v>
      </c>
      <c r="K17" s="109" t="s">
        <v>194</v>
      </c>
      <c r="L17" s="113"/>
      <c r="M17" s="88" t="s">
        <v>194</v>
      </c>
      <c r="N17" s="81" t="s">
        <v>194</v>
      </c>
      <c r="O17" s="51"/>
      <c r="P17" s="86" t="s">
        <v>194</v>
      </c>
      <c r="Q17" s="71" t="s">
        <v>238</v>
      </c>
      <c r="R17" s="147" t="s">
        <v>239</v>
      </c>
      <c r="S17" s="88">
        <v>4.4</v>
      </c>
    </row>
    <row r="18" spans="1:19" ht="14.25" customHeight="1">
      <c r="A18" s="55" t="s">
        <v>187</v>
      </c>
      <c r="B18" s="138">
        <v>3512</v>
      </c>
      <c r="C18" s="72"/>
      <c r="D18" s="88">
        <v>4.34</v>
      </c>
      <c r="E18" s="57" t="s">
        <v>194</v>
      </c>
      <c r="F18" s="51"/>
      <c r="G18" s="86" t="s">
        <v>194</v>
      </c>
      <c r="H18" s="57" t="s">
        <v>194</v>
      </c>
      <c r="I18" s="51"/>
      <c r="J18" s="86" t="s">
        <v>194</v>
      </c>
      <c r="K18" s="57" t="s">
        <v>194</v>
      </c>
      <c r="L18" s="153"/>
      <c r="M18" s="86" t="s">
        <v>194</v>
      </c>
      <c r="N18" s="81" t="s">
        <v>194</v>
      </c>
      <c r="O18" s="51"/>
      <c r="P18" s="86" t="s">
        <v>194</v>
      </c>
      <c r="Q18" s="71" t="s">
        <v>254</v>
      </c>
      <c r="R18" s="147" t="s">
        <v>240</v>
      </c>
      <c r="S18" s="88">
        <v>6.52</v>
      </c>
    </row>
    <row r="19" spans="1:19" ht="14.25" customHeight="1">
      <c r="A19" s="55" t="s">
        <v>247</v>
      </c>
      <c r="B19" s="126" t="s">
        <v>251</v>
      </c>
      <c r="C19" s="147" t="s">
        <v>305</v>
      </c>
      <c r="D19" s="85">
        <v>3.83</v>
      </c>
      <c r="E19" s="109" t="s">
        <v>194</v>
      </c>
      <c r="F19" s="115"/>
      <c r="G19" s="109" t="s">
        <v>194</v>
      </c>
      <c r="H19" s="126" t="s">
        <v>252</v>
      </c>
      <c r="I19" s="147" t="s">
        <v>253</v>
      </c>
      <c r="J19" s="85">
        <v>12.44</v>
      </c>
      <c r="K19" s="109" t="s">
        <v>194</v>
      </c>
      <c r="L19" s="154"/>
      <c r="M19" s="109" t="s">
        <v>194</v>
      </c>
      <c r="N19" s="126" t="s">
        <v>288</v>
      </c>
      <c r="O19" s="155" t="s">
        <v>299</v>
      </c>
      <c r="P19" s="85">
        <v>1.19</v>
      </c>
      <c r="Q19" s="134" t="s">
        <v>255</v>
      </c>
      <c r="R19" s="147" t="s">
        <v>280</v>
      </c>
      <c r="S19" s="85">
        <v>6.44</v>
      </c>
    </row>
    <row r="20" spans="1:19" ht="3" customHeight="1">
      <c r="A20" s="3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</row>
    <row r="21" spans="1:5" ht="12.75" customHeight="1">
      <c r="A21" s="251"/>
      <c r="B21" s="130"/>
      <c r="C21" s="130"/>
      <c r="D21" s="130"/>
      <c r="E21" s="130"/>
    </row>
    <row r="22" spans="1:5" ht="12.75" customHeight="1">
      <c r="A22" s="59"/>
      <c r="B22" s="253"/>
      <c r="C22" s="253"/>
      <c r="D22" s="253"/>
      <c r="E22" s="253"/>
    </row>
    <row r="23" spans="1:5" ht="12.75" customHeight="1">
      <c r="A23" s="252"/>
      <c r="B23" s="253"/>
      <c r="C23" s="253"/>
      <c r="D23" s="253"/>
      <c r="E23" s="253"/>
    </row>
    <row r="24" spans="1:19" s="95" customFormat="1" ht="13.5">
      <c r="A24" s="98" t="s">
        <v>119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3" ht="15" customHeight="1">
      <c r="A25" s="78" t="s">
        <v>34</v>
      </c>
      <c r="B25" s="232" t="s">
        <v>20</v>
      </c>
      <c r="C25" s="232"/>
      <c r="D25" s="232"/>
      <c r="E25" s="232" t="s">
        <v>24</v>
      </c>
      <c r="F25" s="232"/>
      <c r="G25" s="232"/>
      <c r="H25" s="232" t="s">
        <v>27</v>
      </c>
      <c r="I25" s="232"/>
      <c r="J25" s="232"/>
      <c r="K25" s="232" t="s">
        <v>28</v>
      </c>
      <c r="L25" s="232"/>
      <c r="M25" s="236"/>
    </row>
    <row r="26" spans="1:13" ht="15" customHeight="1">
      <c r="A26" s="75" t="s">
        <v>35</v>
      </c>
      <c r="B26" s="235" t="s">
        <v>18</v>
      </c>
      <c r="C26" s="235"/>
      <c r="D26" s="48" t="s">
        <v>19</v>
      </c>
      <c r="E26" s="235" t="s">
        <v>18</v>
      </c>
      <c r="F26" s="235"/>
      <c r="G26" s="48" t="s">
        <v>19</v>
      </c>
      <c r="H26" s="235" t="s">
        <v>18</v>
      </c>
      <c r="I26" s="235"/>
      <c r="J26" s="48" t="s">
        <v>19</v>
      </c>
      <c r="K26" s="235" t="s">
        <v>18</v>
      </c>
      <c r="L26" s="235"/>
      <c r="M26" s="49" t="s">
        <v>19</v>
      </c>
    </row>
    <row r="27" spans="1:13" ht="3" customHeight="1">
      <c r="A27" s="27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4.25" customHeight="1">
      <c r="A28" s="38" t="s">
        <v>142</v>
      </c>
      <c r="B28" s="79">
        <f>SUM(E28,H28,K28)</f>
        <v>59069</v>
      </c>
      <c r="C28" s="91"/>
      <c r="D28" s="88">
        <v>100</v>
      </c>
      <c r="E28" s="81" t="s">
        <v>132</v>
      </c>
      <c r="F28" s="51"/>
      <c r="G28" s="86" t="s">
        <v>132</v>
      </c>
      <c r="H28" s="79">
        <v>238</v>
      </c>
      <c r="I28" s="91"/>
      <c r="J28" s="88">
        <v>0.4</v>
      </c>
      <c r="K28" s="79">
        <v>58831</v>
      </c>
      <c r="L28" s="42"/>
      <c r="M28" s="88">
        <v>99.6</v>
      </c>
    </row>
    <row r="29" spans="1:13" ht="14.25" customHeight="1">
      <c r="A29" s="38" t="s">
        <v>143</v>
      </c>
      <c r="B29" s="79">
        <f>SUM(E29,H29,K29)</f>
        <v>59467</v>
      </c>
      <c r="C29" s="91"/>
      <c r="D29" s="88">
        <f>SUM(G29,J29,M29)</f>
        <v>100</v>
      </c>
      <c r="E29" s="81" t="s">
        <v>132</v>
      </c>
      <c r="F29" s="51"/>
      <c r="G29" s="86" t="s">
        <v>132</v>
      </c>
      <c r="H29" s="79">
        <v>115</v>
      </c>
      <c r="I29" s="91"/>
      <c r="J29" s="88">
        <v>0.19</v>
      </c>
      <c r="K29" s="79">
        <v>59352</v>
      </c>
      <c r="L29" s="42"/>
      <c r="M29" s="88">
        <v>99.81</v>
      </c>
    </row>
    <row r="30" spans="1:13" ht="14.25" customHeight="1">
      <c r="A30" s="38" t="s">
        <v>144</v>
      </c>
      <c r="B30" s="79">
        <f>SUM(E30,H30,K30)</f>
        <v>71743</v>
      </c>
      <c r="C30" s="91"/>
      <c r="D30" s="88">
        <f>SUM(G30,J30,M30)</f>
        <v>100</v>
      </c>
      <c r="E30" s="81" t="s">
        <v>132</v>
      </c>
      <c r="F30" s="51"/>
      <c r="G30" s="86" t="s">
        <v>132</v>
      </c>
      <c r="H30" s="79">
        <v>42</v>
      </c>
      <c r="I30" s="91"/>
      <c r="J30" s="88">
        <v>0.06</v>
      </c>
      <c r="K30" s="79">
        <v>71701</v>
      </c>
      <c r="L30" s="42"/>
      <c r="M30" s="88">
        <v>99.94</v>
      </c>
    </row>
    <row r="31" spans="1:13" ht="14.25" customHeight="1">
      <c r="A31" s="38" t="s">
        <v>145</v>
      </c>
      <c r="B31" s="79">
        <f>SUM(E31,H31,K31)</f>
        <v>59196</v>
      </c>
      <c r="C31" s="91"/>
      <c r="D31" s="88">
        <f>SUM(G31,J31,M31)</f>
        <v>100</v>
      </c>
      <c r="E31" s="79">
        <v>5616</v>
      </c>
      <c r="F31" s="91"/>
      <c r="G31" s="88">
        <v>9.49</v>
      </c>
      <c r="H31" s="79" t="s">
        <v>132</v>
      </c>
      <c r="I31" s="91"/>
      <c r="J31" s="88" t="s">
        <v>132</v>
      </c>
      <c r="K31" s="79">
        <v>53580</v>
      </c>
      <c r="L31" s="42"/>
      <c r="M31" s="88">
        <v>90.51</v>
      </c>
    </row>
    <row r="32" spans="1:13" ht="14.25" customHeight="1">
      <c r="A32" s="38" t="s">
        <v>146</v>
      </c>
      <c r="B32" s="79">
        <v>73261</v>
      </c>
      <c r="C32" s="91"/>
      <c r="D32" s="88">
        <f>SUM(G32,J32,M32)</f>
        <v>100</v>
      </c>
      <c r="E32" s="81" t="s">
        <v>132</v>
      </c>
      <c r="F32" s="51"/>
      <c r="G32" s="86" t="s">
        <v>132</v>
      </c>
      <c r="H32" s="79">
        <v>1781</v>
      </c>
      <c r="I32" s="91"/>
      <c r="J32" s="88">
        <v>2.43</v>
      </c>
      <c r="K32" s="79">
        <v>71480</v>
      </c>
      <c r="L32" s="42"/>
      <c r="M32" s="88">
        <v>97.57</v>
      </c>
    </row>
    <row r="33" spans="1:13" ht="3.75" customHeight="1">
      <c r="A33" s="3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9" ht="12.75" customHeight="1">
      <c r="A34" s="12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21"/>
      <c r="O34" s="121"/>
      <c r="P34" s="121"/>
      <c r="Q34" s="121"/>
      <c r="R34" s="121"/>
      <c r="S34" s="121"/>
    </row>
    <row r="35" spans="1:19" ht="12.75" customHeight="1">
      <c r="A35" s="12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21"/>
      <c r="O35" s="121"/>
      <c r="P35" s="121"/>
      <c r="Q35" s="121"/>
      <c r="R35" s="121"/>
      <c r="S35" s="121"/>
    </row>
    <row r="36" spans="1:19" ht="12.7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</row>
    <row r="37" spans="1:19" s="95" customFormat="1" ht="13.5">
      <c r="A37" s="97" t="s">
        <v>120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5" customHeight="1">
      <c r="A38" s="78" t="s">
        <v>34</v>
      </c>
      <c r="B38" s="232" t="s">
        <v>20</v>
      </c>
      <c r="C38" s="232"/>
      <c r="D38" s="232"/>
      <c r="E38" s="232" t="s">
        <v>21</v>
      </c>
      <c r="F38" s="232"/>
      <c r="G38" s="232"/>
      <c r="H38" s="232" t="s">
        <v>24</v>
      </c>
      <c r="I38" s="232"/>
      <c r="J38" s="232"/>
      <c r="K38" s="232" t="s">
        <v>25</v>
      </c>
      <c r="L38" s="232"/>
      <c r="M38" s="232"/>
      <c r="N38" s="232" t="s">
        <v>26</v>
      </c>
      <c r="O38" s="232"/>
      <c r="P38" s="232"/>
      <c r="Q38" s="232" t="s">
        <v>36</v>
      </c>
      <c r="R38" s="232"/>
      <c r="S38" s="236"/>
    </row>
    <row r="39" spans="1:19" ht="15" customHeight="1">
      <c r="A39" s="75" t="s">
        <v>35</v>
      </c>
      <c r="B39" s="235" t="s">
        <v>18</v>
      </c>
      <c r="C39" s="235"/>
      <c r="D39" s="48" t="s">
        <v>19</v>
      </c>
      <c r="E39" s="235" t="s">
        <v>18</v>
      </c>
      <c r="F39" s="235"/>
      <c r="G39" s="48" t="s">
        <v>19</v>
      </c>
      <c r="H39" s="235" t="s">
        <v>18</v>
      </c>
      <c r="I39" s="235"/>
      <c r="J39" s="48" t="s">
        <v>19</v>
      </c>
      <c r="K39" s="235" t="s">
        <v>18</v>
      </c>
      <c r="L39" s="235"/>
      <c r="M39" s="48" t="s">
        <v>19</v>
      </c>
      <c r="N39" s="235" t="s">
        <v>18</v>
      </c>
      <c r="O39" s="235"/>
      <c r="P39" s="48" t="s">
        <v>19</v>
      </c>
      <c r="Q39" s="235" t="s">
        <v>18</v>
      </c>
      <c r="R39" s="235"/>
      <c r="S39" s="49" t="s">
        <v>19</v>
      </c>
    </row>
    <row r="40" spans="1:19" ht="3" customHeight="1">
      <c r="A40" s="27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4.25" customHeight="1">
      <c r="A41" s="38" t="s">
        <v>147</v>
      </c>
      <c r="B41" s="79">
        <f>SUM(E41,H41,K41,N41,Q41,B50)</f>
        <v>57265</v>
      </c>
      <c r="C41" s="91"/>
      <c r="D41" s="88">
        <f>G41+J41+D50</f>
        <v>100</v>
      </c>
      <c r="E41" s="79">
        <v>20241</v>
      </c>
      <c r="F41" s="91"/>
      <c r="G41" s="88">
        <v>35.35</v>
      </c>
      <c r="H41" s="79">
        <v>8052</v>
      </c>
      <c r="I41" s="91"/>
      <c r="J41" s="88">
        <v>14.06</v>
      </c>
      <c r="K41" s="81" t="s">
        <v>132</v>
      </c>
      <c r="L41" s="51"/>
      <c r="M41" s="86" t="s">
        <v>132</v>
      </c>
      <c r="N41" s="81" t="s">
        <v>132</v>
      </c>
      <c r="O41" s="51"/>
      <c r="P41" s="86" t="s">
        <v>132</v>
      </c>
      <c r="Q41" s="81" t="s">
        <v>132</v>
      </c>
      <c r="R41" s="51"/>
      <c r="S41" s="86" t="s">
        <v>132</v>
      </c>
    </row>
    <row r="42" spans="1:19" ht="14.25" customHeight="1">
      <c r="A42" s="38" t="s">
        <v>148</v>
      </c>
      <c r="B42" s="79">
        <f>SUM(E42,H42,K42,N42,Q42,B51)</f>
        <v>50956</v>
      </c>
      <c r="C42" s="91"/>
      <c r="D42" s="88">
        <v>100</v>
      </c>
      <c r="E42" s="79">
        <v>16443</v>
      </c>
      <c r="F42" s="91"/>
      <c r="G42" s="88">
        <v>32.27</v>
      </c>
      <c r="H42" s="79">
        <v>12509</v>
      </c>
      <c r="I42" s="91"/>
      <c r="J42" s="88">
        <v>24.55</v>
      </c>
      <c r="K42" s="79">
        <v>9916</v>
      </c>
      <c r="L42" s="91"/>
      <c r="M42" s="88">
        <v>19.46</v>
      </c>
      <c r="N42" s="79">
        <v>6443</v>
      </c>
      <c r="O42" s="91"/>
      <c r="P42" s="88">
        <v>12.64</v>
      </c>
      <c r="Q42" s="79">
        <v>4797</v>
      </c>
      <c r="R42" s="91"/>
      <c r="S42" s="88">
        <v>9.41</v>
      </c>
    </row>
    <row r="43" spans="1:19" ht="14.25" customHeight="1">
      <c r="A43" s="38" t="s">
        <v>149</v>
      </c>
      <c r="B43" s="79">
        <f>SUM(E43,H43,K43,N43,Q43,B52)</f>
        <v>62755</v>
      </c>
      <c r="C43" s="91"/>
      <c r="D43" s="88">
        <f>G43+J43+M43+D52</f>
        <v>100</v>
      </c>
      <c r="E43" s="79">
        <v>28780</v>
      </c>
      <c r="F43" s="91"/>
      <c r="G43" s="88">
        <v>45.86</v>
      </c>
      <c r="H43" s="79">
        <v>13349</v>
      </c>
      <c r="I43" s="91"/>
      <c r="J43" s="88">
        <v>21.27</v>
      </c>
      <c r="K43" s="79">
        <v>16234</v>
      </c>
      <c r="L43" s="91"/>
      <c r="M43" s="88">
        <v>25.87</v>
      </c>
      <c r="N43" s="81" t="s">
        <v>132</v>
      </c>
      <c r="O43" s="51"/>
      <c r="P43" s="86" t="s">
        <v>132</v>
      </c>
      <c r="Q43" s="81" t="s">
        <v>132</v>
      </c>
      <c r="R43" s="51"/>
      <c r="S43" s="86" t="s">
        <v>132</v>
      </c>
    </row>
    <row r="44" spans="1:19" ht="14.25" customHeight="1">
      <c r="A44" s="38" t="s">
        <v>150</v>
      </c>
      <c r="B44" s="79">
        <f>SUM(E44,H44,K44,N44,Q44,B53)</f>
        <v>55625</v>
      </c>
      <c r="C44" s="91"/>
      <c r="D44" s="88">
        <v>100</v>
      </c>
      <c r="E44" s="79">
        <v>24835</v>
      </c>
      <c r="F44" s="91"/>
      <c r="G44" s="88">
        <v>44.65</v>
      </c>
      <c r="H44" s="79">
        <v>13548</v>
      </c>
      <c r="I44" s="91"/>
      <c r="J44" s="88">
        <v>24.36</v>
      </c>
      <c r="K44" s="79">
        <v>17242</v>
      </c>
      <c r="L44" s="91"/>
      <c r="M44" s="88">
        <v>31</v>
      </c>
      <c r="N44" s="81" t="s">
        <v>132</v>
      </c>
      <c r="O44" s="51"/>
      <c r="P44" s="86" t="s">
        <v>132</v>
      </c>
      <c r="Q44" s="81" t="s">
        <v>132</v>
      </c>
      <c r="R44" s="51"/>
      <c r="S44" s="86" t="s">
        <v>132</v>
      </c>
    </row>
    <row r="45" spans="1:19" ht="14.25" customHeight="1">
      <c r="A45" s="38" t="s">
        <v>304</v>
      </c>
      <c r="B45" s="79">
        <f>SUM(E45,H45,K45,N45,Q45,B54)</f>
        <v>71275</v>
      </c>
      <c r="C45" s="91"/>
      <c r="D45" s="85">
        <v>100</v>
      </c>
      <c r="E45" s="80">
        <v>27663</v>
      </c>
      <c r="F45" s="92"/>
      <c r="G45" s="85">
        <v>38.81</v>
      </c>
      <c r="H45" s="80">
        <v>11442</v>
      </c>
      <c r="I45" s="92"/>
      <c r="J45" s="85">
        <v>16.05</v>
      </c>
      <c r="K45" s="80">
        <v>32170</v>
      </c>
      <c r="L45" s="92"/>
      <c r="M45" s="85">
        <v>45.14</v>
      </c>
      <c r="N45" s="82" t="s">
        <v>132</v>
      </c>
      <c r="O45" s="51"/>
      <c r="P45" s="86" t="s">
        <v>132</v>
      </c>
      <c r="Q45" s="81" t="s">
        <v>132</v>
      </c>
      <c r="R45" s="51"/>
      <c r="S45" s="86" t="s">
        <v>132</v>
      </c>
    </row>
    <row r="46" spans="1:19" ht="3" customHeight="1">
      <c r="A46" s="27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5" customHeight="1">
      <c r="A47" s="78" t="s">
        <v>34</v>
      </c>
      <c r="B47" s="232" t="s">
        <v>28</v>
      </c>
      <c r="C47" s="232"/>
      <c r="D47" s="236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ht="15" customHeight="1">
      <c r="A48" s="75" t="s">
        <v>35</v>
      </c>
      <c r="B48" s="235" t="s">
        <v>18</v>
      </c>
      <c r="C48" s="235"/>
      <c r="D48" s="49" t="s">
        <v>19</v>
      </c>
      <c r="E48" s="63"/>
      <c r="F48" s="63"/>
      <c r="G48" s="37"/>
      <c r="H48" s="63"/>
      <c r="I48" s="63"/>
      <c r="J48" s="37"/>
      <c r="K48" s="63"/>
      <c r="L48" s="63"/>
      <c r="M48" s="37"/>
      <c r="N48" s="63"/>
      <c r="O48" s="63"/>
      <c r="P48" s="37"/>
      <c r="Q48" s="63"/>
      <c r="R48" s="63"/>
      <c r="S48" s="37"/>
    </row>
    <row r="49" spans="1:19" ht="3" customHeight="1">
      <c r="A49" s="7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14.25" customHeight="1">
      <c r="A50" s="38" t="s">
        <v>147</v>
      </c>
      <c r="B50" s="79">
        <v>28972</v>
      </c>
      <c r="C50" s="91"/>
      <c r="D50" s="88">
        <v>50.59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4.25" customHeight="1">
      <c r="A51" s="38" t="s">
        <v>148</v>
      </c>
      <c r="B51" s="79">
        <v>848</v>
      </c>
      <c r="C51" s="91"/>
      <c r="D51" s="88">
        <v>1.66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4.25" customHeight="1">
      <c r="A52" s="38" t="s">
        <v>149</v>
      </c>
      <c r="B52" s="79">
        <v>4392</v>
      </c>
      <c r="C52" s="91"/>
      <c r="D52" s="88">
        <v>7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4.25" customHeight="1">
      <c r="A53" s="38" t="s">
        <v>150</v>
      </c>
      <c r="B53" s="81" t="s">
        <v>132</v>
      </c>
      <c r="C53" s="51"/>
      <c r="D53" s="86" t="s">
        <v>132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4.25" customHeight="1">
      <c r="A54" s="38" t="s">
        <v>304</v>
      </c>
      <c r="B54" s="254" t="s">
        <v>132</v>
      </c>
      <c r="C54" s="59"/>
      <c r="D54" s="93" t="s">
        <v>132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3.75" customHeight="1">
      <c r="A55" s="30"/>
      <c r="B55" s="250"/>
      <c r="C55" s="250"/>
      <c r="D55" s="25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</row>
    <row r="56" ht="13.5">
      <c r="A56" s="89" t="s">
        <v>123</v>
      </c>
    </row>
    <row r="57" ht="13.5">
      <c r="A57" s="90" t="s">
        <v>141</v>
      </c>
    </row>
  </sheetData>
  <mergeCells count="46">
    <mergeCell ref="N3:P3"/>
    <mergeCell ref="E3:G3"/>
    <mergeCell ref="B3:D3"/>
    <mergeCell ref="H3:J3"/>
    <mergeCell ref="K3:M3"/>
    <mergeCell ref="B12:D12"/>
    <mergeCell ref="Q3:S3"/>
    <mergeCell ref="E12:G12"/>
    <mergeCell ref="B4:C4"/>
    <mergeCell ref="E4:F4"/>
    <mergeCell ref="E13:F13"/>
    <mergeCell ref="H12:J12"/>
    <mergeCell ref="H4:I4"/>
    <mergeCell ref="H13:I13"/>
    <mergeCell ref="Q13:R13"/>
    <mergeCell ref="Q12:S12"/>
    <mergeCell ref="N4:O4"/>
    <mergeCell ref="Q4:R4"/>
    <mergeCell ref="K13:L13"/>
    <mergeCell ref="K12:M12"/>
    <mergeCell ref="N12:P12"/>
    <mergeCell ref="N13:O13"/>
    <mergeCell ref="K4:L4"/>
    <mergeCell ref="B13:C13"/>
    <mergeCell ref="N38:P38"/>
    <mergeCell ref="Q38:S38"/>
    <mergeCell ref="N39:O39"/>
    <mergeCell ref="Q39:R39"/>
    <mergeCell ref="H25:J25"/>
    <mergeCell ref="K25:M25"/>
    <mergeCell ref="B25:D25"/>
    <mergeCell ref="E25:G25"/>
    <mergeCell ref="B26:C26"/>
    <mergeCell ref="E26:F26"/>
    <mergeCell ref="H26:I26"/>
    <mergeCell ref="K26:L26"/>
    <mergeCell ref="H38:J38"/>
    <mergeCell ref="K38:M38"/>
    <mergeCell ref="B38:D38"/>
    <mergeCell ref="E38:G38"/>
    <mergeCell ref="B48:C48"/>
    <mergeCell ref="B47:D47"/>
    <mergeCell ref="H39:I39"/>
    <mergeCell ref="K39:L39"/>
    <mergeCell ref="B39:C39"/>
    <mergeCell ref="E39:F39"/>
  </mergeCells>
  <printOptions/>
  <pageMargins left="0.5905511811023623" right="0.5905511811023623" top="0.984251968503937" bottom="0.7" header="0.5118110236220472" footer="0.5118110236220472"/>
  <pageSetup horizontalDpi="600" verticalDpi="600" orientation="portrait" paperSize="9" r:id="rId1"/>
  <headerFooter alignWithMargins="0">
    <oddHeader>&amp;R&amp;8選　挙　　　177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S19" sqref="S19"/>
    </sheetView>
  </sheetViews>
  <sheetFormatPr defaultColWidth="9.00390625" defaultRowHeight="13.5"/>
  <cols>
    <col min="1" max="1" width="7.25390625" style="0" customWidth="1"/>
    <col min="2" max="2" width="5.875" style="0" customWidth="1"/>
    <col min="3" max="3" width="2.50390625" style="0" customWidth="1"/>
    <col min="4" max="4" width="5.625" style="0" customWidth="1"/>
    <col min="5" max="5" width="5.875" style="0" customWidth="1"/>
    <col min="6" max="6" width="2.50390625" style="0" customWidth="1"/>
    <col min="7" max="7" width="5.625" style="0" customWidth="1"/>
    <col min="8" max="8" width="5.875" style="0" customWidth="1"/>
    <col min="9" max="9" width="2.50390625" style="0" customWidth="1"/>
    <col min="10" max="10" width="5.625" style="0" customWidth="1"/>
    <col min="11" max="11" width="5.875" style="0" customWidth="1"/>
    <col min="12" max="12" width="2.50390625" style="0" customWidth="1"/>
    <col min="13" max="13" width="5.625" style="0" customWidth="1"/>
    <col min="14" max="14" width="5.875" style="0" customWidth="1"/>
    <col min="15" max="15" width="2.50390625" style="0" customWidth="1"/>
    <col min="16" max="16" width="5.625" style="0" customWidth="1"/>
    <col min="17" max="17" width="5.875" style="0" customWidth="1"/>
    <col min="18" max="18" width="2.50390625" style="0" customWidth="1"/>
    <col min="19" max="19" width="5.625" style="0" customWidth="1"/>
    <col min="20" max="20" width="7.75390625" style="0" customWidth="1"/>
  </cols>
  <sheetData>
    <row r="1" spans="1:19" ht="26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3.5" customHeight="1">
      <c r="A2" s="98" t="s">
        <v>121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" customHeight="1">
      <c r="A3" s="78" t="s">
        <v>34</v>
      </c>
      <c r="B3" s="233" t="s">
        <v>20</v>
      </c>
      <c r="C3" s="232"/>
      <c r="D3" s="232"/>
      <c r="E3" s="232" t="s">
        <v>28</v>
      </c>
      <c r="F3" s="232"/>
      <c r="G3" s="23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 customHeight="1">
      <c r="A4" s="75" t="s">
        <v>35</v>
      </c>
      <c r="B4" s="234" t="s">
        <v>18</v>
      </c>
      <c r="C4" s="235"/>
      <c r="D4" s="48" t="s">
        <v>19</v>
      </c>
      <c r="E4" s="235" t="s">
        <v>18</v>
      </c>
      <c r="F4" s="235"/>
      <c r="G4" s="49" t="s">
        <v>19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3" customHeight="1">
      <c r="A5" s="27"/>
      <c r="B5" s="42"/>
      <c r="C5" s="42"/>
      <c r="D5" s="42"/>
      <c r="E5" s="42"/>
      <c r="F5" s="42"/>
      <c r="G5" s="4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4.25" customHeight="1">
      <c r="A6" s="38" t="s">
        <v>153</v>
      </c>
      <c r="B6" s="79">
        <f>E6</f>
        <v>47872</v>
      </c>
      <c r="C6" s="91"/>
      <c r="D6" s="88">
        <f>G6</f>
        <v>100</v>
      </c>
      <c r="E6" s="79">
        <v>47872</v>
      </c>
      <c r="F6" s="91"/>
      <c r="G6" s="88">
        <v>100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4.25" customHeight="1">
      <c r="A7" s="38" t="s">
        <v>154</v>
      </c>
      <c r="B7" s="79">
        <f>E7</f>
        <v>50305</v>
      </c>
      <c r="C7" s="91"/>
      <c r="D7" s="88">
        <f>G7</f>
        <v>100</v>
      </c>
      <c r="E7" s="79">
        <v>50305</v>
      </c>
      <c r="F7" s="91"/>
      <c r="G7" s="88">
        <v>100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4.25" customHeight="1">
      <c r="A8" s="38" t="s">
        <v>155</v>
      </c>
      <c r="B8" s="79">
        <f>E8</f>
        <v>55187</v>
      </c>
      <c r="C8" s="91"/>
      <c r="D8" s="88">
        <f>G8</f>
        <v>100</v>
      </c>
      <c r="E8" s="79">
        <v>55187</v>
      </c>
      <c r="F8" s="91"/>
      <c r="G8" s="88">
        <v>100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4.25" customHeight="1">
      <c r="A9" s="38" t="s">
        <v>156</v>
      </c>
      <c r="B9" s="79">
        <f>E9</f>
        <v>59524</v>
      </c>
      <c r="C9" s="91"/>
      <c r="D9" s="88">
        <f>G9</f>
        <v>100</v>
      </c>
      <c r="E9" s="79">
        <v>59524</v>
      </c>
      <c r="F9" s="91"/>
      <c r="G9" s="88">
        <v>100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4.25" customHeight="1">
      <c r="A10" s="38" t="s">
        <v>157</v>
      </c>
      <c r="B10" s="79">
        <v>58898</v>
      </c>
      <c r="C10" s="91"/>
      <c r="D10" s="88">
        <f>G10</f>
        <v>100</v>
      </c>
      <c r="E10" s="79">
        <v>58898</v>
      </c>
      <c r="F10" s="91"/>
      <c r="G10" s="88">
        <v>100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3" customHeight="1">
      <c r="A11" s="94"/>
      <c r="B11" s="250"/>
      <c r="C11" s="250"/>
      <c r="D11" s="250"/>
      <c r="E11" s="250"/>
      <c r="F11" s="250"/>
      <c r="G11" s="25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3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3.5">
      <c r="A15" s="97" t="s">
        <v>122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" customHeight="1">
      <c r="A16" s="78" t="s">
        <v>34</v>
      </c>
      <c r="B16" s="233" t="s">
        <v>20</v>
      </c>
      <c r="C16" s="232"/>
      <c r="D16" s="232"/>
      <c r="E16" s="232" t="s">
        <v>21</v>
      </c>
      <c r="F16" s="232"/>
      <c r="G16" s="236"/>
      <c r="H16" s="232" t="s">
        <v>22</v>
      </c>
      <c r="I16" s="232"/>
      <c r="J16" s="232"/>
      <c r="K16" s="232" t="s">
        <v>31</v>
      </c>
      <c r="L16" s="232"/>
      <c r="M16" s="232"/>
      <c r="N16" s="233" t="s">
        <v>24</v>
      </c>
      <c r="O16" s="232"/>
      <c r="P16" s="232"/>
      <c r="Q16" s="232" t="s">
        <v>32</v>
      </c>
      <c r="R16" s="232"/>
      <c r="S16" s="236"/>
    </row>
    <row r="17" spans="1:19" ht="13.5">
      <c r="A17" s="75" t="s">
        <v>35</v>
      </c>
      <c r="B17" s="234" t="s">
        <v>18</v>
      </c>
      <c r="C17" s="235"/>
      <c r="D17" s="48" t="s">
        <v>19</v>
      </c>
      <c r="E17" s="235" t="s">
        <v>18</v>
      </c>
      <c r="F17" s="235"/>
      <c r="G17" s="49" t="s">
        <v>19</v>
      </c>
      <c r="H17" s="235" t="s">
        <v>18</v>
      </c>
      <c r="I17" s="235"/>
      <c r="J17" s="48" t="s">
        <v>19</v>
      </c>
      <c r="K17" s="235" t="s">
        <v>18</v>
      </c>
      <c r="L17" s="235"/>
      <c r="M17" s="48" t="s">
        <v>19</v>
      </c>
      <c r="N17" s="234" t="s">
        <v>18</v>
      </c>
      <c r="O17" s="235"/>
      <c r="P17" s="48" t="s">
        <v>19</v>
      </c>
      <c r="Q17" s="235" t="s">
        <v>18</v>
      </c>
      <c r="R17" s="235"/>
      <c r="S17" s="49" t="s">
        <v>19</v>
      </c>
    </row>
    <row r="18" spans="1:19" ht="3" customHeight="1">
      <c r="A18" s="50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37"/>
      <c r="O18" s="37"/>
      <c r="P18" s="37"/>
      <c r="Q18" s="37"/>
      <c r="R18" s="37"/>
      <c r="S18" s="37"/>
    </row>
    <row r="19" spans="1:19" ht="13.5">
      <c r="A19" s="55" t="s">
        <v>256</v>
      </c>
      <c r="B19" s="79">
        <v>67495</v>
      </c>
      <c r="C19" s="91"/>
      <c r="D19" s="88">
        <v>100</v>
      </c>
      <c r="E19" s="71" t="s">
        <v>257</v>
      </c>
      <c r="F19" s="147" t="s">
        <v>290</v>
      </c>
      <c r="G19" s="88">
        <v>31.77</v>
      </c>
      <c r="H19" s="109" t="s">
        <v>194</v>
      </c>
      <c r="I19" s="110"/>
      <c r="J19" s="88" t="s">
        <v>194</v>
      </c>
      <c r="K19" s="114" t="s">
        <v>258</v>
      </c>
      <c r="L19" s="148" t="s">
        <v>293</v>
      </c>
      <c r="M19" s="86">
        <v>17.92</v>
      </c>
      <c r="N19" s="79">
        <v>10502</v>
      </c>
      <c r="O19" s="91"/>
      <c r="P19" s="88">
        <v>15.56</v>
      </c>
      <c r="Q19" s="114" t="s">
        <v>263</v>
      </c>
      <c r="R19" s="148" t="s">
        <v>264</v>
      </c>
      <c r="S19" s="86">
        <v>5.21</v>
      </c>
    </row>
    <row r="20" spans="1:19" ht="13.5">
      <c r="A20" s="55" t="s">
        <v>177</v>
      </c>
      <c r="B20" s="79">
        <v>68198</v>
      </c>
      <c r="C20" s="91"/>
      <c r="D20" s="88">
        <v>100</v>
      </c>
      <c r="E20" s="71" t="s">
        <v>259</v>
      </c>
      <c r="F20" s="147" t="s">
        <v>291</v>
      </c>
      <c r="G20" s="88">
        <v>21.07</v>
      </c>
      <c r="H20" s="114" t="s">
        <v>260</v>
      </c>
      <c r="I20" s="148" t="s">
        <v>292</v>
      </c>
      <c r="J20" s="86">
        <v>23.36</v>
      </c>
      <c r="K20" s="109" t="s">
        <v>194</v>
      </c>
      <c r="L20" s="110"/>
      <c r="M20" s="88" t="s">
        <v>194</v>
      </c>
      <c r="N20" s="79">
        <v>9992</v>
      </c>
      <c r="O20" s="91"/>
      <c r="P20" s="88">
        <v>14.65</v>
      </c>
      <c r="Q20" s="71" t="s">
        <v>265</v>
      </c>
      <c r="R20" s="147" t="s">
        <v>294</v>
      </c>
      <c r="S20" s="88">
        <v>2.34</v>
      </c>
    </row>
    <row r="21" spans="1:19" ht="13.5">
      <c r="A21" s="55" t="s">
        <v>185</v>
      </c>
      <c r="B21" s="79">
        <v>65893</v>
      </c>
      <c r="C21" s="91"/>
      <c r="D21" s="88">
        <v>100</v>
      </c>
      <c r="E21" s="67">
        <v>16377</v>
      </c>
      <c r="F21" s="7"/>
      <c r="G21" s="88">
        <v>24.85</v>
      </c>
      <c r="H21" s="71" t="s">
        <v>261</v>
      </c>
      <c r="I21" s="147" t="s">
        <v>262</v>
      </c>
      <c r="J21" s="88">
        <v>25.41</v>
      </c>
      <c r="K21" s="57" t="s">
        <v>194</v>
      </c>
      <c r="L21" s="8"/>
      <c r="M21" s="86" t="s">
        <v>194</v>
      </c>
      <c r="N21" s="79">
        <v>9724</v>
      </c>
      <c r="O21" s="91"/>
      <c r="P21" s="88">
        <v>14.76</v>
      </c>
      <c r="Q21" s="71" t="s">
        <v>266</v>
      </c>
      <c r="R21" s="147" t="s">
        <v>267</v>
      </c>
      <c r="S21" s="88">
        <v>12.19</v>
      </c>
    </row>
    <row r="22" spans="1:19" ht="13.5">
      <c r="A22" s="55" t="s">
        <v>188</v>
      </c>
      <c r="B22" s="79">
        <v>53914</v>
      </c>
      <c r="C22" s="91"/>
      <c r="D22" s="88">
        <v>100</v>
      </c>
      <c r="E22" s="109" t="s">
        <v>194</v>
      </c>
      <c r="F22" s="110"/>
      <c r="G22" s="88" t="s">
        <v>194</v>
      </c>
      <c r="H22" s="109" t="s">
        <v>194</v>
      </c>
      <c r="I22" s="113"/>
      <c r="J22" s="88" t="s">
        <v>194</v>
      </c>
      <c r="K22" s="57" t="s">
        <v>194</v>
      </c>
      <c r="L22" s="8"/>
      <c r="M22" s="86" t="s">
        <v>194</v>
      </c>
      <c r="N22" s="79" t="s">
        <v>194</v>
      </c>
      <c r="O22" s="113"/>
      <c r="P22" s="88" t="s">
        <v>194</v>
      </c>
      <c r="Q22" s="109" t="s">
        <v>194</v>
      </c>
      <c r="R22" s="113"/>
      <c r="S22" s="88" t="s">
        <v>194</v>
      </c>
    </row>
    <row r="23" spans="1:20" ht="13.5">
      <c r="A23" s="55" t="s">
        <v>272</v>
      </c>
      <c r="B23" s="79">
        <v>68440</v>
      </c>
      <c r="C23" s="67"/>
      <c r="D23" s="88">
        <v>100</v>
      </c>
      <c r="E23" s="255">
        <v>11946</v>
      </c>
      <c r="F23" s="11"/>
      <c r="G23" s="93">
        <v>17.45</v>
      </c>
      <c r="H23" s="114" t="s">
        <v>275</v>
      </c>
      <c r="I23" s="147" t="s">
        <v>273</v>
      </c>
      <c r="J23" s="86">
        <v>23.79</v>
      </c>
      <c r="K23" s="57" t="s">
        <v>132</v>
      </c>
      <c r="L23" s="8"/>
      <c r="M23" s="86" t="s">
        <v>132</v>
      </c>
      <c r="N23" s="81">
        <v>8428</v>
      </c>
      <c r="O23" s="51"/>
      <c r="P23" s="93">
        <v>12.31</v>
      </c>
      <c r="Q23" s="257" t="s">
        <v>274</v>
      </c>
      <c r="R23" s="147" t="s">
        <v>295</v>
      </c>
      <c r="S23" s="93">
        <v>18.97</v>
      </c>
      <c r="T23" s="4"/>
    </row>
    <row r="24" spans="1:20" ht="3" customHeight="1">
      <c r="A24" s="256"/>
      <c r="B24" s="250"/>
      <c r="C24" s="250"/>
      <c r="D24" s="250"/>
      <c r="E24" s="250"/>
      <c r="F24" s="250"/>
      <c r="G24" s="250"/>
      <c r="H24" s="42"/>
      <c r="I24" s="42"/>
      <c r="J24" s="60"/>
      <c r="K24" s="60"/>
      <c r="L24" s="60"/>
      <c r="M24" s="60"/>
      <c r="N24" s="60"/>
      <c r="O24" s="42"/>
      <c r="P24" s="258"/>
      <c r="Q24" s="250"/>
      <c r="R24" s="250"/>
      <c r="S24" s="250"/>
      <c r="T24" s="4"/>
    </row>
    <row r="25" spans="1:16" ht="11.25" customHeight="1">
      <c r="A25" s="237" t="s">
        <v>34</v>
      </c>
      <c r="B25" s="260" t="s">
        <v>23</v>
      </c>
      <c r="C25" s="260"/>
      <c r="D25" s="260"/>
      <c r="E25" s="260" t="s">
        <v>36</v>
      </c>
      <c r="F25" s="260"/>
      <c r="G25" s="260"/>
      <c r="H25" s="241" t="s">
        <v>37</v>
      </c>
      <c r="I25" s="242"/>
      <c r="J25" s="242"/>
      <c r="K25" s="232" t="s">
        <v>27</v>
      </c>
      <c r="L25" s="232"/>
      <c r="M25" s="232"/>
      <c r="N25" s="232" t="s">
        <v>28</v>
      </c>
      <c r="O25" s="232"/>
      <c r="P25" s="142"/>
    </row>
    <row r="26" spans="1:16" ht="5.25" customHeight="1">
      <c r="A26" s="237"/>
      <c r="B26" s="165"/>
      <c r="C26" s="165"/>
      <c r="D26" s="165"/>
      <c r="E26" s="165"/>
      <c r="F26" s="165"/>
      <c r="G26" s="165"/>
      <c r="H26" s="244" t="s">
        <v>158</v>
      </c>
      <c r="I26" s="245"/>
      <c r="J26" s="245"/>
      <c r="K26" s="235"/>
      <c r="L26" s="235"/>
      <c r="M26" s="235"/>
      <c r="N26" s="235"/>
      <c r="O26" s="235"/>
      <c r="P26" s="243"/>
    </row>
    <row r="27" spans="1:16" ht="5.25" customHeight="1">
      <c r="A27" s="259" t="s">
        <v>35</v>
      </c>
      <c r="B27" s="179"/>
      <c r="C27" s="179"/>
      <c r="D27" s="179"/>
      <c r="E27" s="179"/>
      <c r="F27" s="179"/>
      <c r="G27" s="179"/>
      <c r="H27" s="246"/>
      <c r="I27" s="247"/>
      <c r="J27" s="247"/>
      <c r="K27" s="235"/>
      <c r="L27" s="235"/>
      <c r="M27" s="235"/>
      <c r="N27" s="235"/>
      <c r="O27" s="235"/>
      <c r="P27" s="243"/>
    </row>
    <row r="28" spans="1:16" ht="13.5">
      <c r="A28" s="259"/>
      <c r="B28" s="235" t="s">
        <v>18</v>
      </c>
      <c r="C28" s="235"/>
      <c r="D28" s="48" t="s">
        <v>19</v>
      </c>
      <c r="E28" s="235" t="s">
        <v>18</v>
      </c>
      <c r="F28" s="235"/>
      <c r="G28" s="48" t="s">
        <v>19</v>
      </c>
      <c r="H28" s="234" t="s">
        <v>18</v>
      </c>
      <c r="I28" s="235"/>
      <c r="J28" s="48" t="s">
        <v>19</v>
      </c>
      <c r="K28" s="235" t="s">
        <v>18</v>
      </c>
      <c r="L28" s="235"/>
      <c r="M28" s="48" t="s">
        <v>19</v>
      </c>
      <c r="N28" s="235" t="s">
        <v>18</v>
      </c>
      <c r="O28" s="235"/>
      <c r="P28" s="49" t="s">
        <v>19</v>
      </c>
    </row>
    <row r="29" spans="1:16" ht="3" customHeight="1">
      <c r="A29" s="252"/>
      <c r="B29" s="261"/>
      <c r="C29" s="262"/>
      <c r="D29" s="262"/>
      <c r="E29" s="262"/>
      <c r="F29" s="262"/>
      <c r="G29" s="262"/>
      <c r="H29" s="262"/>
      <c r="I29" s="262"/>
      <c r="J29" s="37"/>
      <c r="K29" s="37"/>
      <c r="L29" s="37"/>
      <c r="M29" s="37"/>
      <c r="N29" s="37"/>
      <c r="O29" s="37"/>
      <c r="P29" s="37"/>
    </row>
    <row r="30" spans="1:16" ht="13.5">
      <c r="A30" s="55" t="s">
        <v>256</v>
      </c>
      <c r="B30" s="263">
        <v>1466</v>
      </c>
      <c r="C30" s="264"/>
      <c r="D30" s="93">
        <v>2.17</v>
      </c>
      <c r="E30" s="254">
        <v>1353</v>
      </c>
      <c r="F30" s="264"/>
      <c r="G30" s="93">
        <v>2.01</v>
      </c>
      <c r="H30" s="254">
        <v>1872</v>
      </c>
      <c r="I30" s="264"/>
      <c r="J30" s="86">
        <v>2.77</v>
      </c>
      <c r="K30" s="79" t="s">
        <v>194</v>
      </c>
      <c r="L30" s="113"/>
      <c r="M30" s="88" t="s">
        <v>194</v>
      </c>
      <c r="N30" s="71" t="s">
        <v>268</v>
      </c>
      <c r="O30" s="147" t="s">
        <v>269</v>
      </c>
      <c r="P30" s="88">
        <v>22.59</v>
      </c>
    </row>
    <row r="31" spans="1:16" ht="13.5">
      <c r="A31" s="55" t="s">
        <v>177</v>
      </c>
      <c r="B31" s="265">
        <v>1651</v>
      </c>
      <c r="C31" s="72"/>
      <c r="D31" s="88">
        <v>2.42</v>
      </c>
      <c r="E31" s="79">
        <v>2339</v>
      </c>
      <c r="F31" s="72"/>
      <c r="G31" s="88">
        <v>3.43</v>
      </c>
      <c r="H31" s="79">
        <v>2778</v>
      </c>
      <c r="I31" s="72"/>
      <c r="J31" s="88">
        <v>4.07</v>
      </c>
      <c r="K31" s="81" t="s">
        <v>194</v>
      </c>
      <c r="L31" s="51"/>
      <c r="M31" s="86" t="s">
        <v>194</v>
      </c>
      <c r="N31" s="71" t="s">
        <v>270</v>
      </c>
      <c r="O31" s="147" t="s">
        <v>271</v>
      </c>
      <c r="P31" s="88">
        <v>28.65</v>
      </c>
    </row>
    <row r="32" spans="1:16" ht="13.5">
      <c r="A32" s="55" t="s">
        <v>185</v>
      </c>
      <c r="B32" s="79">
        <v>1316</v>
      </c>
      <c r="C32" s="72"/>
      <c r="D32" s="88">
        <v>2</v>
      </c>
      <c r="E32" s="79">
        <v>1756</v>
      </c>
      <c r="F32" s="72"/>
      <c r="G32" s="88">
        <v>2.66</v>
      </c>
      <c r="H32" s="79">
        <v>1891</v>
      </c>
      <c r="I32" s="72"/>
      <c r="J32" s="88">
        <v>2.87</v>
      </c>
      <c r="K32" s="81" t="s">
        <v>194</v>
      </c>
      <c r="L32" s="51"/>
      <c r="M32" s="86" t="s">
        <v>194</v>
      </c>
      <c r="N32" s="67">
        <v>10050</v>
      </c>
      <c r="O32" s="7"/>
      <c r="P32" s="88">
        <v>15.25</v>
      </c>
    </row>
    <row r="33" spans="1:16" ht="13.5">
      <c r="A33" s="55" t="s">
        <v>188</v>
      </c>
      <c r="B33" s="79" t="s">
        <v>194</v>
      </c>
      <c r="C33" s="113"/>
      <c r="D33" s="88" t="s">
        <v>194</v>
      </c>
      <c r="E33" s="79" t="s">
        <v>194</v>
      </c>
      <c r="F33" s="113"/>
      <c r="G33" s="88" t="s">
        <v>194</v>
      </c>
      <c r="H33" s="79" t="s">
        <v>194</v>
      </c>
      <c r="I33" s="113"/>
      <c r="J33" s="88" t="s">
        <v>194</v>
      </c>
      <c r="K33" s="81" t="s">
        <v>194</v>
      </c>
      <c r="L33" s="51"/>
      <c r="M33" s="86" t="s">
        <v>194</v>
      </c>
      <c r="N33" s="67">
        <v>53914</v>
      </c>
      <c r="O33" s="7"/>
      <c r="P33" s="88">
        <v>100</v>
      </c>
    </row>
    <row r="34" spans="1:20" ht="13.5">
      <c r="A34" s="55" t="s">
        <v>272</v>
      </c>
      <c r="B34" s="81">
        <v>1997</v>
      </c>
      <c r="C34" s="51"/>
      <c r="D34" s="86">
        <v>2.92</v>
      </c>
      <c r="E34" s="81">
        <v>1625</v>
      </c>
      <c r="F34" s="51"/>
      <c r="G34" s="86">
        <v>2.37</v>
      </c>
      <c r="H34" s="81">
        <v>2000</v>
      </c>
      <c r="I34" s="51"/>
      <c r="J34" s="86">
        <v>2.92</v>
      </c>
      <c r="K34" s="81" t="s">
        <v>132</v>
      </c>
      <c r="L34" s="51"/>
      <c r="M34" s="86" t="s">
        <v>132</v>
      </c>
      <c r="N34" s="67">
        <v>13175</v>
      </c>
      <c r="O34" s="7"/>
      <c r="P34" s="88">
        <v>19.25</v>
      </c>
      <c r="Q34" s="4"/>
      <c r="R34" s="4"/>
      <c r="S34" s="4"/>
      <c r="T34" s="4"/>
    </row>
    <row r="35" spans="1:20" ht="3" customHeight="1">
      <c r="A35" s="27"/>
      <c r="Q35" s="4"/>
      <c r="R35" s="4"/>
      <c r="S35" s="4"/>
      <c r="T35" s="4"/>
    </row>
    <row r="36" spans="1:20" ht="13.5" customHeight="1">
      <c r="A36" s="31" t="s">
        <v>123</v>
      </c>
      <c r="B36" s="23"/>
      <c r="C36" s="23"/>
      <c r="D36" s="23"/>
      <c r="E36" s="23"/>
      <c r="F36" s="23"/>
      <c r="G36" s="23"/>
      <c r="H36" s="23"/>
      <c r="I36" s="23"/>
      <c r="J36" s="23"/>
      <c r="K36" s="73"/>
      <c r="L36" s="73"/>
      <c r="M36" s="73"/>
      <c r="N36" s="73"/>
      <c r="O36" s="73"/>
      <c r="P36" s="73"/>
      <c r="Q36" s="60"/>
      <c r="R36" s="60"/>
      <c r="S36" s="60"/>
      <c r="T36" s="4"/>
    </row>
    <row r="37" spans="1:20" ht="13.5" customHeight="1">
      <c r="A37" s="90" t="s">
        <v>151</v>
      </c>
      <c r="B37" s="9"/>
      <c r="C37" s="9"/>
      <c r="D37" s="9"/>
      <c r="E37" s="9"/>
      <c r="F37" s="9"/>
      <c r="G37" s="9"/>
      <c r="H37" s="9"/>
      <c r="I37" s="9"/>
      <c r="J37" s="9"/>
      <c r="K37" s="37"/>
      <c r="L37" s="37"/>
      <c r="M37" s="37"/>
      <c r="N37" s="60"/>
      <c r="O37" s="60"/>
      <c r="P37" s="60"/>
      <c r="Q37" s="60"/>
      <c r="R37" s="60"/>
      <c r="S37" s="60"/>
      <c r="T37" s="4"/>
    </row>
    <row r="38" spans="1:20" ht="13.5" customHeight="1">
      <c r="A38" s="90" t="s">
        <v>152</v>
      </c>
      <c r="K38" s="37"/>
      <c r="L38" s="37"/>
      <c r="M38" s="37"/>
      <c r="N38" s="60"/>
      <c r="O38" s="60"/>
      <c r="P38" s="60"/>
      <c r="Q38" s="60"/>
      <c r="R38" s="60"/>
      <c r="S38" s="60"/>
      <c r="T38" s="4"/>
    </row>
    <row r="39" spans="1:20" ht="13.5" customHeight="1">
      <c r="A39" s="14"/>
      <c r="B39" s="14"/>
      <c r="C39" s="14"/>
      <c r="D39" s="14"/>
      <c r="E39" s="14"/>
      <c r="F39" s="14"/>
      <c r="G39" s="14"/>
      <c r="K39" s="63"/>
      <c r="L39" s="63"/>
      <c r="M39" s="37"/>
      <c r="N39" s="60"/>
      <c r="O39" s="60"/>
      <c r="P39" s="60"/>
      <c r="Q39" s="60"/>
      <c r="R39" s="60"/>
      <c r="S39" s="60"/>
      <c r="T39" s="4"/>
    </row>
  </sheetData>
  <mergeCells count="29">
    <mergeCell ref="A25:A26"/>
    <mergeCell ref="E25:G27"/>
    <mergeCell ref="B25:D27"/>
    <mergeCell ref="K28:L28"/>
    <mergeCell ref="E28:F28"/>
    <mergeCell ref="N17:O17"/>
    <mergeCell ref="Q17:R17"/>
    <mergeCell ref="N25:P27"/>
    <mergeCell ref="K25:M27"/>
    <mergeCell ref="H26:J27"/>
    <mergeCell ref="A27:A28"/>
    <mergeCell ref="K17:L17"/>
    <mergeCell ref="H28:I28"/>
    <mergeCell ref="B28:C28"/>
    <mergeCell ref="N28:O28"/>
    <mergeCell ref="B17:C17"/>
    <mergeCell ref="E17:F17"/>
    <mergeCell ref="H17:I17"/>
    <mergeCell ref="B3:D3"/>
    <mergeCell ref="E3:G3"/>
    <mergeCell ref="B16:D16"/>
    <mergeCell ref="E16:G16"/>
    <mergeCell ref="H25:J25"/>
    <mergeCell ref="B4:C4"/>
    <mergeCell ref="E4:F4"/>
    <mergeCell ref="N16:P16"/>
    <mergeCell ref="Q16:S16"/>
    <mergeCell ref="H16:J16"/>
    <mergeCell ref="K16:M16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Header>&amp;L&amp;8 178　　　選　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2011-03-04T10:19:28Z</cp:lastPrinted>
  <dcterms:created xsi:type="dcterms:W3CDTF">2003-07-30T02:20:32Z</dcterms:created>
  <dcterms:modified xsi:type="dcterms:W3CDTF">2011-03-04T10:22:40Z</dcterms:modified>
  <cp:category/>
  <cp:version/>
  <cp:contentType/>
  <cp:contentStatus/>
</cp:coreProperties>
</file>