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23076" windowHeight="9828" tabRatio="894" activeTab="0"/>
  </bookViews>
  <sheets>
    <sheet name="1表" sheetId="1" r:id="rId1"/>
    <sheet name="2表" sheetId="2" r:id="rId2"/>
    <sheet name="3表" sheetId="3" r:id="rId3"/>
    <sheet name="4表" sheetId="4" r:id="rId4"/>
    <sheet name="5表" sheetId="5" r:id="rId5"/>
    <sheet name="6表" sheetId="6" r:id="rId6"/>
    <sheet name="7表" sheetId="7" r:id="rId7"/>
    <sheet name="8表" sheetId="8" r:id="rId8"/>
  </sheets>
  <definedNames/>
  <calcPr fullCalcOnLoad="1"/>
</workbook>
</file>

<file path=xl/sharedStrings.xml><?xml version="1.0" encoding="utf-8"?>
<sst xmlns="http://schemas.openxmlformats.org/spreadsheetml/2006/main" count="312" uniqueCount="182">
  <si>
    <t>対前年度当初予算比</t>
  </si>
  <si>
    <t>増減額</t>
  </si>
  <si>
    <t>総額</t>
  </si>
  <si>
    <t>一般会計</t>
  </si>
  <si>
    <t>競輪事業</t>
  </si>
  <si>
    <t>国民健康保険事業</t>
  </si>
  <si>
    <t>下水道事業</t>
  </si>
  <si>
    <t>駐車場事業</t>
  </si>
  <si>
    <t>受託水道事業</t>
  </si>
  <si>
    <t>老人保健医療事業</t>
  </si>
  <si>
    <t>介護保険事業</t>
  </si>
  <si>
    <t>款</t>
  </si>
  <si>
    <t>市税</t>
  </si>
  <si>
    <t>地方譲与税</t>
  </si>
  <si>
    <t>利子割交付金</t>
  </si>
  <si>
    <t>地方消費税交付金</t>
  </si>
  <si>
    <t>特別地方消費税交付金</t>
  </si>
  <si>
    <t>自動車取得税交付金</t>
  </si>
  <si>
    <t>交通安全対策特別交付金</t>
  </si>
  <si>
    <t>地方特例交付金</t>
  </si>
  <si>
    <t>地方交付税</t>
  </si>
  <si>
    <t>分担金及び負担金</t>
  </si>
  <si>
    <t>使用料及び手数料</t>
  </si>
  <si>
    <t>国庫支出金</t>
  </si>
  <si>
    <t>都支出金</t>
  </si>
  <si>
    <t>財産収入</t>
  </si>
  <si>
    <t>寄附金</t>
  </si>
  <si>
    <t>繰入金</t>
  </si>
  <si>
    <t>繰越金</t>
  </si>
  <si>
    <t>諸収入</t>
  </si>
  <si>
    <t>市債</t>
  </si>
  <si>
    <t>議会費</t>
  </si>
  <si>
    <t>総務費</t>
  </si>
  <si>
    <t>民生費</t>
  </si>
  <si>
    <t>衛生費</t>
  </si>
  <si>
    <t>労働費</t>
  </si>
  <si>
    <t>農林費</t>
  </si>
  <si>
    <t>商工費</t>
  </si>
  <si>
    <t>土木費</t>
  </si>
  <si>
    <t>消防費</t>
  </si>
  <si>
    <t>教育費</t>
  </si>
  <si>
    <t>公債費</t>
  </si>
  <si>
    <t>予備費</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</si>
  <si>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</si>
  <si>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</si>
  <si>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</si>
  <si>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</si>
  <si>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</si>
  <si>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</si>
  <si>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</si>
  <si>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</si>
  <si>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</si>
  <si>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</si>
  <si>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</si>
  <si>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</si>
  <si>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</si>
  <si>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</si>
  <si>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</si>
  <si>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</si>
  <si>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</si>
  <si>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</si>
  <si>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</si>
  <si>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</si>
  <si>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</si>
  <si>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</si>
  <si>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</si>
  <si>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</si>
  <si>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</si>
  <si>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</si>
  <si>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会計名</t>
  </si>
  <si>
    <t>特別会計</t>
  </si>
  <si>
    <t>財務省</t>
  </si>
  <si>
    <t>東京都</t>
  </si>
  <si>
    <t>市中金融機関</t>
  </si>
  <si>
    <t>総務債</t>
  </si>
  <si>
    <t>民生債</t>
  </si>
  <si>
    <t>衛生債</t>
  </si>
  <si>
    <t>土木債</t>
  </si>
  <si>
    <t>公営住宅債</t>
  </si>
  <si>
    <t>教育債</t>
  </si>
  <si>
    <t>減収補てん債</t>
  </si>
  <si>
    <t>減税補てん債</t>
  </si>
  <si>
    <t>臨時税収補てん債</t>
  </si>
  <si>
    <t>特別会計下水道事業</t>
  </si>
  <si>
    <t>下水道債</t>
  </si>
  <si>
    <t>歳入 （千円）</t>
  </si>
  <si>
    <t>歳出 （千円）</t>
  </si>
  <si>
    <t>差引 （千円）</t>
  </si>
  <si>
    <t>財政力指数</t>
  </si>
  <si>
    <t>基準財政収入額</t>
  </si>
  <si>
    <t>実質収支比率</t>
  </si>
  <si>
    <t>公債費比率</t>
  </si>
  <si>
    <t>地方債制限比率</t>
  </si>
  <si>
    <t>経常収支比率</t>
  </si>
  <si>
    <t>地方債現在高</t>
  </si>
  <si>
    <t>債務負担行為</t>
  </si>
  <si>
    <t>収益事業収入額</t>
  </si>
  <si>
    <t>臨時財政対策債</t>
  </si>
  <si>
    <t>基準財政需要額</t>
  </si>
  <si>
    <t>標準財政規模</t>
  </si>
  <si>
    <t>配当割交付金</t>
  </si>
  <si>
    <t>株式等譲渡所得割交付金</t>
  </si>
  <si>
    <t>株式等譲渡所得割交付金</t>
  </si>
  <si>
    <t>八王子市</t>
  </si>
  <si>
    <t>国有提供施設等所在
市町村助成交付金等</t>
  </si>
  <si>
    <t>消防債</t>
  </si>
  <si>
    <t>借入先</t>
  </si>
  <si>
    <t>目的別</t>
  </si>
  <si>
    <t>会計別</t>
  </si>
  <si>
    <t>（１）　歳　　　　入</t>
  </si>
  <si>
    <t>（２）　歳　　　　出</t>
  </si>
  <si>
    <t>資料：財務部財政課</t>
  </si>
  <si>
    <t>資料：財務部財政課</t>
  </si>
  <si>
    <t>後期高齢者医療事業</t>
  </si>
  <si>
    <t>（単位：千円，％）</t>
  </si>
  <si>
    <t>（単位：千円）</t>
  </si>
  <si>
    <t>（単位：円）</t>
  </si>
  <si>
    <t>国有提供施設等所在
市町村助成交付金等</t>
  </si>
  <si>
    <t>平成21年度</t>
  </si>
  <si>
    <t>地方公共団体金融機構</t>
  </si>
  <si>
    <t>住民公募債</t>
  </si>
  <si>
    <t>減収補てん債（特例分）</t>
  </si>
  <si>
    <t>平成22年度</t>
  </si>
  <si>
    <t>全国市有物件災害共済会</t>
  </si>
  <si>
    <t>東京都区市町村振興協会</t>
  </si>
  <si>
    <t>平成23年度</t>
  </si>
  <si>
    <t>会計名</t>
  </si>
  <si>
    <t>12議会・行財政－3財政</t>
  </si>
  <si>
    <t>4表　会計別決算額の推移</t>
  </si>
  <si>
    <t>5表　一般会計決算額の推移</t>
  </si>
  <si>
    <t>8表　財政諸指標 （各年度の決算状況） の推移</t>
  </si>
  <si>
    <t>（単位：千円）</t>
  </si>
  <si>
    <t>独立行政法人郵便貯金・
簡易生命保険管理機構</t>
  </si>
  <si>
    <t>当初予算額</t>
  </si>
  <si>
    <t>独立行政法人郵便貯金・簡易生命保険管理機構</t>
  </si>
  <si>
    <t>農林債</t>
  </si>
  <si>
    <t>東京都市町村職員共済会</t>
  </si>
  <si>
    <t>件数</t>
  </si>
  <si>
    <t>7表　市債の現況</t>
  </si>
  <si>
    <t>当 初 予 算 額</t>
  </si>
  <si>
    <t>構 成 比</t>
  </si>
  <si>
    <t>市　　　　　名</t>
  </si>
  <si>
    <t>一 般 会 計</t>
  </si>
  <si>
    <t>注１：特別会計受託水道事業は平成21年度に廃止。</t>
  </si>
  <si>
    <t>注２：特別会計老人保険医療事業は平成22年度に廃止。</t>
  </si>
  <si>
    <t>1表　平成26年度会計別当初予算額</t>
  </si>
  <si>
    <t xml:space="preserve">  注：構成比について端数処理のため、一致しない場合がある。</t>
  </si>
  <si>
    <t>2表　平成26年度一般会計歳入歳出当初予算額</t>
  </si>
  <si>
    <t>3表　多摩26市の平成26年度一般会計当初予算額</t>
  </si>
  <si>
    <t>6表　多摩26市の平成25年度一般会計決算額と財政力指数</t>
  </si>
  <si>
    <t>（単位：円）　　平成26年3月31日現在</t>
  </si>
  <si>
    <t>平成24年度</t>
  </si>
  <si>
    <t>平成24年度</t>
  </si>
  <si>
    <t>平成21年度</t>
  </si>
  <si>
    <t>平成22年度</t>
  </si>
  <si>
    <t>平成25年度</t>
  </si>
  <si>
    <t>構成比</t>
  </si>
  <si>
    <t>当初予算額</t>
  </si>
  <si>
    <t>増減額</t>
  </si>
  <si>
    <t>（２）　歳出</t>
  </si>
  <si>
    <t>（１）　歳入</t>
  </si>
  <si>
    <t>総額</t>
  </si>
  <si>
    <t>議会費</t>
  </si>
  <si>
    <t>総務費</t>
  </si>
  <si>
    <t>民生費</t>
  </si>
  <si>
    <t>衛生費</t>
  </si>
  <si>
    <t>労働費</t>
  </si>
  <si>
    <t>農林費</t>
  </si>
  <si>
    <t>商工費</t>
  </si>
  <si>
    <t>土木費</t>
  </si>
  <si>
    <t>消防費</t>
  </si>
  <si>
    <t>教育費</t>
  </si>
  <si>
    <t>公債費</t>
  </si>
  <si>
    <t>予備費</t>
  </si>
  <si>
    <t>市名</t>
  </si>
  <si>
    <t>金額</t>
  </si>
  <si>
    <t>小計</t>
  </si>
  <si>
    <t>総計</t>
  </si>
  <si>
    <t>項目</t>
  </si>
  <si>
    <t xml:space="preserve">  注：総額は端数処理のため一致しない場合がある。</t>
  </si>
  <si>
    <r>
      <rPr>
        <sz val="9"/>
        <rFont val="ＭＳ Ｐ明朝"/>
        <family val="1"/>
      </rPr>
      <t xml:space="preserve">   </t>
    </r>
    <r>
      <rPr>
        <sz val="9"/>
        <rFont val="ＭＳ 明朝"/>
        <family val="1"/>
      </rPr>
      <t>注：「</t>
    </r>
    <r>
      <rPr>
        <sz val="9"/>
        <rFont val="ＭＳ Ｐ明朝"/>
        <family val="1"/>
      </rPr>
      <t>財政力指数</t>
    </r>
    <r>
      <rPr>
        <sz val="9"/>
        <rFont val="ＭＳ 明朝"/>
        <family val="1"/>
      </rPr>
      <t>」</t>
    </r>
    <r>
      <rPr>
        <sz val="9"/>
        <rFont val="ＭＳ Ｐ明朝"/>
        <family val="1"/>
      </rPr>
      <t>とは、当該年度を含む前3か年の「基準財政収入額」÷「基準財政需要額」を平均したもの。</t>
    </r>
  </si>
  <si>
    <t xml:space="preserve">  注：(　)内の数値は、減税補てん債及び臨時財政対策債をそれぞれ経常一般財源等に加えた数値。</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</si>
</sst>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quot;△ &quot;#,##0"/>
    <numFmt numFmtId="179" formatCode="#,##0.000_ "/>
    <numFmt numFmtId="180" formatCode="0.0_ "/>
    <numFmt numFmtId="181" formatCode="0.000_ "/>
    <numFmt numFmtId="182" formatCode="#,##0_);[Red]\(#,##0\)"/>
    <numFmt numFmtId="183" formatCode="#,##0.000_);[Red]\(#,##0.000\)"/>
    <numFmt numFmtId="184" formatCode="#,##0.0_);[Red]\(#,##0.0\)"/>
    <numFmt numFmtId="185" formatCode="0_);[Red]\(0\)"/>
    <numFmt numFmtId="186" formatCode="[&lt;=999]000;[&lt;=99999]000\-00;000\-0000"/>
    <numFmt numFmtId="187" formatCode="#,##0.0_ "/>
    <numFmt numFmtId="188" formatCode="0;&quot;△ &quot;0"/>
    <numFmt numFmtId="189" formatCode="#,##0.0;&quot;△ &quot;#,##0.0"/>
    <numFmt numFmtId="190" formatCode="#,##0.0_);\(#,##0.0\)"/>
    <numFmt numFmtId="191" formatCode="#,##0_);\(#,##0\)"/>
    <numFmt numFmtId="192" formatCode="0.0%"/>
    <numFmt numFmtId="193" formatCode="0_);\(0\)"/>
    <numFmt numFmtId="194" formatCode="0.0_);[Red]\(0.0\)"/>
    <numFmt numFmtId="195" formatCode="0.0_);\(0.0\)"/>
    <numFmt numFmtId="196" formatCode="#,##0_ ;[Red]\-#,##0\ "/>
    <numFmt numFmtId="197" formatCode="[=0]&quot;-&quot;;#,###"/>
    <numFmt numFmtId="198" formatCode="[=0]&quot;-&quot;;0,000.00"/>
    <numFmt numFmtId="199" formatCode="[=0]&quot;-&quot;;#,###.0"/>
    <numFmt numFmtId="200" formatCode="[&lt;0]0;[=0]&quot;-&quot;;#,###"/>
    <numFmt numFmtId="201" formatCode="[&lt;1]&quot;0&quot;;[=0]&quot;-&quot;;#,###.0"/>
    <numFmt numFmtId="202" formatCode="[&lt;1]&quot;0.&quot;;[=0]&quot;-&quot;;#,###.0"/>
    <numFmt numFmtId="203" formatCode="[=0]&quot;-&quot;;[&lt;1]&quot;0&quot;;#,###.0;@"/>
    <numFmt numFmtId="204" formatCode="[&gt;0]&quot;0&quot;;[=0]&quot;－&quot;;&quot;△ &quot;@"/>
    <numFmt numFmtId="205" formatCode="\(@\)"/>
    <numFmt numFmtId="206" formatCode="[=0]&quot;-&quot;;[&lt;1]&quot;0&quot;;#,###"/>
    <numFmt numFmtId="207" formatCode="\(* General\);\(* \-General\)"/>
    <numFmt numFmtId="208" formatCode="\(General\)"/>
    <numFmt numFmtId="209" formatCode="\(General\);\(&quot;△&quot;General\)"/>
    <numFmt numFmtId="210" formatCode="\(#,##0\);\(&quot;△&quot;#,##0\)"/>
    <numFmt numFmtId="211" formatCode="\(#,##0.0\);\(&quot;△&quot;#,##0\)"/>
    <numFmt numFmtId="212" formatCode="\(#,###.#\);\(&quot;△&quot;#,##0\)"/>
    <numFmt numFmtId="213" formatCode="\(#,###.0\);\(&quot;△&quot;#,##0\)"/>
    <numFmt numFmtId="214" formatCode="\(#,###.0\);\(&quot;△&quot;#,###.0\)"/>
    <numFmt numFmtId="215" formatCode="#,###"/>
    <numFmt numFmtId="216" formatCode="[=0]&quot;－&quot;;[&lt;1]&quot;0&quot;;#,##0"/>
    <numFmt numFmtId="217" formatCode="[=0]&quot;－&quot;;[&lt;0]&quot;△ &quot;#,##0;#,##0"/>
    <numFmt numFmtId="218" formatCode="0.0"/>
    <numFmt numFmtId="219" formatCode="[&lt;=999]000;[&lt;=9999]000\-00;000\-0000"/>
    <numFmt numFmtId="220" formatCode="[=0]&quot;－&quot;;[&lt;1]&quot;0&quot;;#,###.0"/>
    <numFmt numFmtId="221" formatCode="[=0]&quot;－&quot;;[&lt;0.1]&quot;0&quot;;#,###.0"/>
    <numFmt numFmtId="222" formatCode="[=0]&quot;－&quot;;[&lt;0.1]&quot;0&quot;;#,##0.0"/>
    <numFmt numFmtId="223" formatCode="\(0.0\)"/>
    <numFmt numFmtId="224" formatCode="#,##0;&quot;▲ &quot;#,##0"/>
    <numFmt numFmtId="225" formatCode="[=0]&quot;－&quot;;[&lt;1]&quot;0&quot;;#,##0.0"/>
    <numFmt numFmtId="226" formatCode="[=0]&quot;－&quot;;[&lt;0.1]&quot;0.0&quot;;#,##0.0"/>
    <numFmt numFmtId="227" formatCode="[=0]&quot;－&quot;;[&lt;0]&quot;△&quot;#,##0;#,##0"/>
    <numFmt numFmtId="228" formatCode="\(00.0\)"/>
    <numFmt numFmtId="229" formatCode="[=0]&quot;-&quot;;[&lt;1]&quot;0&quot;;#,##0"/>
    <numFmt numFmtId="230" formatCode="[=0]&quot;-&quot;;[&lt;0.1]&quot;0&quot;;#,##0.0"/>
    <numFmt numFmtId="231" formatCode="[=0]&quot;-&quot;;[&lt;0.1]&quot;0.0&quot;;#,##0.0"/>
    <numFmt numFmtId="232" formatCode="#,##0;&quot;△&quot;#,##0;&quot;-&quot;"/>
    <numFmt numFmtId="233" formatCode="[=0]&quot;-&quot;;[&lt;0]&quot;△ &quot;#,##0;#,##0"/>
    <numFmt numFmtId="234" formatCode="#,##0.000000000_ "/>
    <numFmt numFmtId="235" formatCode="0.0000_);[Red]\(0.0000\)"/>
    <numFmt numFmtId="236" formatCode="#,##0.000"/>
  </numFmts>
  <fonts count="50">
    <font>
      <sz val="11"/>
      <name val="ＭＳ Ｐゴシック"/>
      <family val="3"/>
    </font>
    <font>
      <sz val="6"/>
      <name val="ＭＳ Ｐゴシック"/>
      <family val="3"/>
    </font>
    <font>
      <sz val="14"/>
      <name val="HGPｺﾞｼｯｸE"/>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1"/>
      <name val="ＭＳ Ｐゴシック"/>
      <family val="3"/>
    </font>
    <font>
      <sz val="9"/>
      <name val="ＭＳ Ｐ明朝"/>
      <family val="1"/>
    </font>
    <font>
      <sz val="9"/>
      <name val="ＭＳ 明朝"/>
      <family val="1"/>
    </font>
    <font>
      <sz val="10"/>
      <name val="ＭＳ Ｐ明朝"/>
      <family val="1"/>
    </font>
    <font>
      <sz val="11"/>
      <name val="ＭＳ Ｐ明朝"/>
      <family val="1"/>
    </font>
    <font>
      <sz val="7.5"/>
      <name val="ＭＳ Ｐ明朝"/>
      <family val="1"/>
    </font>
    <font>
      <b/>
      <sz val="11"/>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hair"/>
      <right style="hair"/>
      <top style="thin"/>
      <bottom style="hair"/>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hair"/>
      <top style="thin"/>
      <bottom style="hair"/>
    </border>
    <border>
      <left>
        <color indexed="63"/>
      </left>
      <right>
        <color indexed="63"/>
      </right>
      <top>
        <color indexed="63"/>
      </top>
      <bottom style="thin"/>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thin"/>
    </border>
    <border>
      <left style="hair"/>
      <right>
        <color indexed="63"/>
      </right>
      <top style="thin"/>
      <bottom style="hair"/>
    </border>
    <border>
      <left style="hair"/>
      <right style="hair"/>
      <top style="hair"/>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hair"/>
      <bottom>
        <color indexed="63"/>
      </bottom>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hair"/>
      <top style="thin"/>
      <bottom>
        <color indexed="63"/>
      </bottom>
    </border>
    <border>
      <left style="hair"/>
      <right>
        <color indexed="63"/>
      </right>
      <top style="thin"/>
      <bottom>
        <color indexed="63"/>
      </bottom>
    </border>
    <border>
      <left style="hair"/>
      <right>
        <color indexed="63"/>
      </right>
      <top style="hair"/>
      <bottom style="hair"/>
    </border>
    <border>
      <left style="thin"/>
      <right>
        <color indexed="63"/>
      </right>
      <top style="thin"/>
      <bottom style="hair"/>
    </border>
    <border>
      <left>
        <color indexed="63"/>
      </left>
      <right>
        <color indexed="63"/>
      </right>
      <top style="thin"/>
      <bottom style="hair"/>
    </border>
    <border>
      <left style="hair"/>
      <right style="hair"/>
      <top style="thin"/>
      <bottom>
        <color indexed="63"/>
      </bottom>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6" fillId="0" borderId="0" applyNumberFormat="0" applyFill="0" applyBorder="0" applyAlignment="0" applyProtection="0"/>
    <xf numFmtId="0" fontId="49" fillId="31" borderId="0" applyNumberFormat="0" applyBorder="0" applyAlignment="0" applyProtection="0"/>
  </cellStyleXfs>
  <cellXfs count="222">
    <xf numFmtId="0" fontId="0" fillId="0" borderId="0" xfId="0" applyAlignment="1">
      <alignment/>
    </xf>
    <xf numFmtId="0" fontId="3" fillId="0" borderId="0" xfId="0" applyFont="1" applyFill="1" applyAlignment="1">
      <alignment horizontal="right"/>
    </xf>
    <xf numFmtId="0" fontId="3" fillId="0" borderId="0" xfId="0" applyFont="1" applyFill="1" applyAlignment="1">
      <alignment horizontal="left"/>
    </xf>
    <xf numFmtId="0" fontId="8" fillId="0" borderId="0" xfId="0" applyFont="1" applyFill="1" applyAlignment="1">
      <alignment/>
    </xf>
    <xf numFmtId="0" fontId="3" fillId="0" borderId="0" xfId="0" applyFont="1" applyFill="1" applyAlignment="1">
      <alignment vertical="center"/>
    </xf>
    <xf numFmtId="0" fontId="3" fillId="0" borderId="10" xfId="0" applyFont="1" applyFill="1" applyBorder="1" applyAlignment="1">
      <alignment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xf>
    <xf numFmtId="0" fontId="2" fillId="0" borderId="0" xfId="0" applyFont="1" applyFill="1" applyAlignment="1">
      <alignment/>
    </xf>
    <xf numFmtId="0" fontId="3" fillId="0" borderId="0" xfId="0" applyFont="1" applyFill="1" applyAlignment="1">
      <alignment horizontal="center"/>
    </xf>
    <xf numFmtId="0" fontId="3" fillId="0" borderId="0" xfId="0" applyFont="1" applyFill="1" applyBorder="1" applyAlignment="1">
      <alignment horizontal="right"/>
    </xf>
    <xf numFmtId="0" fontId="4" fillId="0" borderId="0" xfId="0" applyFont="1" applyFill="1" applyAlignment="1">
      <alignment horizontal="left" indent="2"/>
    </xf>
    <xf numFmtId="0" fontId="3" fillId="0" borderId="10" xfId="0" applyFont="1" applyFill="1" applyBorder="1" applyAlignment="1">
      <alignment/>
    </xf>
    <xf numFmtId="0" fontId="11" fillId="0" borderId="11" xfId="0" applyFont="1" applyFill="1" applyBorder="1" applyAlignment="1">
      <alignment horizontal="center" vertical="center"/>
    </xf>
    <xf numFmtId="0" fontId="12" fillId="0" borderId="0" xfId="0" applyFont="1" applyFill="1" applyBorder="1" applyAlignment="1">
      <alignment/>
    </xf>
    <xf numFmtId="0" fontId="12" fillId="0" borderId="0" xfId="0" applyFont="1" applyFill="1" applyBorder="1" applyAlignment="1">
      <alignment/>
    </xf>
    <xf numFmtId="0" fontId="12" fillId="0" borderId="0" xfId="0" applyFont="1" applyFill="1" applyAlignment="1">
      <alignment/>
    </xf>
    <xf numFmtId="0" fontId="12" fillId="0" borderId="0" xfId="0" applyFont="1" applyFill="1" applyBorder="1" applyAlignment="1">
      <alignment horizontal="center"/>
    </xf>
    <xf numFmtId="0" fontId="11" fillId="0" borderId="0" xfId="0" applyFont="1" applyFill="1" applyBorder="1" applyAlignment="1">
      <alignment horizontal="center" vertical="center"/>
    </xf>
    <xf numFmtId="0" fontId="11" fillId="0" borderId="0" xfId="0" applyFont="1" applyFill="1" applyBorder="1" applyAlignment="1">
      <alignment horizontal="distributed" vertical="center"/>
    </xf>
    <xf numFmtId="0" fontId="11" fillId="0" borderId="12" xfId="0" applyFont="1" applyFill="1" applyBorder="1" applyAlignment="1">
      <alignment horizontal="distributed" vertical="center"/>
    </xf>
    <xf numFmtId="0" fontId="12" fillId="0" borderId="12" xfId="0" applyFont="1" applyFill="1" applyBorder="1" applyAlignment="1">
      <alignment/>
    </xf>
    <xf numFmtId="0" fontId="11" fillId="0" borderId="13" xfId="0" applyFont="1" applyFill="1" applyBorder="1" applyAlignment="1">
      <alignment horizontal="distributed" vertical="center"/>
    </xf>
    <xf numFmtId="0" fontId="11" fillId="0" borderId="14" xfId="0" applyFont="1" applyFill="1" applyBorder="1" applyAlignment="1">
      <alignment horizontal="distributed" vertical="center"/>
    </xf>
    <xf numFmtId="177" fontId="11" fillId="0" borderId="0" xfId="0" applyNumberFormat="1" applyFont="1" applyFill="1" applyBorder="1" applyAlignment="1">
      <alignment vertical="center"/>
    </xf>
    <xf numFmtId="0" fontId="11" fillId="0" borderId="15" xfId="0" applyFont="1" applyFill="1" applyBorder="1" applyAlignment="1">
      <alignment horizontal="center" vertical="center"/>
    </xf>
    <xf numFmtId="0" fontId="12" fillId="0" borderId="16" xfId="0" applyFont="1" applyFill="1" applyBorder="1" applyAlignment="1">
      <alignment/>
    </xf>
    <xf numFmtId="0" fontId="12" fillId="0" borderId="17" xfId="0" applyFont="1" applyFill="1" applyBorder="1" applyAlignment="1">
      <alignment/>
    </xf>
    <xf numFmtId="178" fontId="11" fillId="0" borderId="0" xfId="0" applyNumberFormat="1" applyFont="1" applyFill="1" applyBorder="1" applyAlignment="1">
      <alignment horizontal="right" vertical="center"/>
    </xf>
    <xf numFmtId="0" fontId="11" fillId="0" borderId="17" xfId="0" applyFont="1" applyFill="1" applyBorder="1" applyAlignment="1">
      <alignment horizontal="distributed" vertical="center"/>
    </xf>
    <xf numFmtId="0" fontId="11" fillId="0" borderId="18" xfId="0" applyFont="1" applyFill="1" applyBorder="1" applyAlignment="1">
      <alignment horizontal="distributed" vertical="center"/>
    </xf>
    <xf numFmtId="0" fontId="11" fillId="0" borderId="18" xfId="0" applyFont="1" applyFill="1" applyBorder="1" applyAlignment="1">
      <alignment horizontal="center"/>
    </xf>
    <xf numFmtId="0" fontId="11" fillId="0" borderId="17" xfId="0" applyFont="1" applyFill="1" applyBorder="1" applyAlignment="1">
      <alignment vertical="center"/>
    </xf>
    <xf numFmtId="0" fontId="11" fillId="0" borderId="0" xfId="0" applyFont="1" applyFill="1" applyBorder="1" applyAlignment="1">
      <alignment/>
    </xf>
    <xf numFmtId="0" fontId="12" fillId="0" borderId="19" xfId="0" applyFont="1" applyFill="1" applyBorder="1" applyAlignment="1">
      <alignment/>
    </xf>
    <xf numFmtId="178" fontId="11" fillId="0" borderId="0" xfId="0" applyNumberFormat="1" applyFont="1" applyFill="1" applyBorder="1" applyAlignment="1">
      <alignment vertical="center"/>
    </xf>
    <xf numFmtId="177" fontId="11" fillId="0" borderId="20" xfId="0" applyNumberFormat="1" applyFont="1" applyFill="1" applyBorder="1" applyAlignment="1">
      <alignment horizontal="center" vertical="center"/>
    </xf>
    <xf numFmtId="0" fontId="9" fillId="0" borderId="10" xfId="0" applyFont="1" applyFill="1" applyBorder="1" applyAlignment="1">
      <alignment/>
    </xf>
    <xf numFmtId="0" fontId="14" fillId="0" borderId="0" xfId="0" applyFont="1" applyFill="1" applyBorder="1" applyAlignment="1">
      <alignment/>
    </xf>
    <xf numFmtId="0" fontId="9" fillId="0" borderId="0" xfId="0" applyFont="1" applyFill="1" applyAlignment="1">
      <alignment horizontal="right"/>
    </xf>
    <xf numFmtId="0" fontId="7" fillId="0" borderId="0" xfId="0" applyFont="1" applyFill="1" applyAlignment="1">
      <alignment horizontal="center"/>
    </xf>
    <xf numFmtId="0" fontId="11" fillId="0" borderId="21" xfId="0" applyFont="1" applyFill="1" applyBorder="1" applyAlignment="1">
      <alignment horizontal="center" vertical="center"/>
    </xf>
    <xf numFmtId="0" fontId="12" fillId="0" borderId="17" xfId="0" applyFont="1" applyFill="1" applyBorder="1" applyAlignment="1">
      <alignment horizontal="center"/>
    </xf>
    <xf numFmtId="0" fontId="12" fillId="0" borderId="16" xfId="0" applyFont="1" applyFill="1" applyBorder="1" applyAlignment="1">
      <alignment horizontal="center"/>
    </xf>
    <xf numFmtId="0" fontId="7" fillId="0" borderId="0" xfId="0" applyFont="1" applyFill="1" applyAlignment="1">
      <alignment horizontal="left"/>
    </xf>
    <xf numFmtId="0" fontId="12" fillId="0" borderId="17" xfId="0" applyFont="1" applyFill="1" applyBorder="1" applyAlignment="1">
      <alignment/>
    </xf>
    <xf numFmtId="0" fontId="12" fillId="0" borderId="0" xfId="0" applyFont="1" applyFill="1" applyAlignment="1">
      <alignment/>
    </xf>
    <xf numFmtId="0" fontId="12" fillId="0" borderId="22" xfId="0" applyFont="1" applyFill="1" applyBorder="1" applyAlignment="1">
      <alignment horizontal="center"/>
    </xf>
    <xf numFmtId="177" fontId="11" fillId="0" borderId="22" xfId="0" applyNumberFormat="1" applyFont="1" applyFill="1" applyBorder="1" applyAlignment="1">
      <alignment vertical="center"/>
    </xf>
    <xf numFmtId="0" fontId="12" fillId="0" borderId="23" xfId="0" applyFont="1" applyFill="1" applyBorder="1" applyAlignment="1">
      <alignment/>
    </xf>
    <xf numFmtId="0" fontId="11" fillId="0" borderId="20" xfId="0" applyFont="1" applyFill="1" applyBorder="1" applyAlignment="1">
      <alignment horizontal="center" vertical="center" wrapText="1"/>
    </xf>
    <xf numFmtId="0" fontId="11" fillId="0" borderId="20" xfId="0" applyFont="1" applyFill="1" applyBorder="1" applyAlignment="1">
      <alignment horizontal="center" vertical="center"/>
    </xf>
    <xf numFmtId="0" fontId="7" fillId="0" borderId="0" xfId="0" applyFont="1" applyFill="1" applyAlignment="1">
      <alignment vertical="center"/>
    </xf>
    <xf numFmtId="0" fontId="10" fillId="0" borderId="0" xfId="0" applyFont="1" applyFill="1" applyBorder="1" applyAlignment="1">
      <alignment horizontal="right" vertical="center"/>
    </xf>
    <xf numFmtId="0" fontId="11" fillId="0" borderId="0" xfId="0" applyFont="1" applyFill="1" applyBorder="1" applyAlignment="1">
      <alignment horizontal="left" vertical="center" indent="1"/>
    </xf>
    <xf numFmtId="0" fontId="10" fillId="0" borderId="0" xfId="0" applyFont="1" applyFill="1" applyBorder="1" applyAlignment="1">
      <alignment vertical="center"/>
    </xf>
    <xf numFmtId="0" fontId="11" fillId="0" borderId="0" xfId="0" applyFont="1" applyFill="1" applyAlignment="1">
      <alignment horizontal="left" vertical="center" indent="1"/>
    </xf>
    <xf numFmtId="0" fontId="9" fillId="0" borderId="16" xfId="0" applyFont="1" applyFill="1" applyBorder="1" applyAlignment="1">
      <alignment horizontal="right" vertical="center"/>
    </xf>
    <xf numFmtId="0" fontId="10" fillId="0" borderId="0" xfId="0" applyFont="1" applyFill="1" applyBorder="1" applyAlignment="1">
      <alignment horizontal="left"/>
    </xf>
    <xf numFmtId="182" fontId="11" fillId="0" borderId="0" xfId="49" applyNumberFormat="1" applyFont="1" applyFill="1" applyBorder="1" applyAlignment="1">
      <alignment vertical="center"/>
    </xf>
    <xf numFmtId="183" fontId="11" fillId="0" borderId="0" xfId="0" applyNumberFormat="1" applyFont="1" applyFill="1" applyBorder="1" applyAlignment="1">
      <alignment vertical="center"/>
    </xf>
    <xf numFmtId="194" fontId="11" fillId="0" borderId="0" xfId="0" applyNumberFormat="1" applyFont="1" applyFill="1" applyBorder="1" applyAlignment="1">
      <alignment vertical="center"/>
    </xf>
    <xf numFmtId="196" fontId="11" fillId="0" borderId="0" xfId="49" applyNumberFormat="1" applyFont="1" applyFill="1" applyBorder="1" applyAlignment="1">
      <alignment vertical="center"/>
    </xf>
    <xf numFmtId="0" fontId="11" fillId="0" borderId="11" xfId="0" applyFont="1" applyFill="1" applyBorder="1" applyAlignment="1">
      <alignment horizontal="center" vertical="center" wrapText="1"/>
    </xf>
    <xf numFmtId="0" fontId="3" fillId="0" borderId="0" xfId="0" applyFont="1" applyFill="1" applyBorder="1" applyAlignment="1">
      <alignment horizontal="left" vertical="center"/>
    </xf>
    <xf numFmtId="0" fontId="11" fillId="0" borderId="22" xfId="0" applyFont="1" applyFill="1" applyBorder="1" applyAlignment="1">
      <alignment horizontal="distributed" vertical="center"/>
    </xf>
    <xf numFmtId="0" fontId="12" fillId="0" borderId="0" xfId="0" applyFont="1" applyFill="1" applyBorder="1" applyAlignment="1">
      <alignment horizontal="right"/>
    </xf>
    <xf numFmtId="0" fontId="12" fillId="0" borderId="23" xfId="0" applyFont="1" applyFill="1" applyBorder="1" applyAlignment="1">
      <alignment horizontal="center"/>
    </xf>
    <xf numFmtId="0" fontId="12" fillId="0" borderId="17" xfId="0" applyFont="1" applyFill="1" applyBorder="1" applyAlignment="1">
      <alignment horizontal="distributed"/>
    </xf>
    <xf numFmtId="0" fontId="12" fillId="0" borderId="24" xfId="0" applyFont="1" applyFill="1" applyBorder="1" applyAlignment="1">
      <alignment/>
    </xf>
    <xf numFmtId="0" fontId="12" fillId="0" borderId="23" xfId="0" applyFont="1" applyFill="1" applyBorder="1" applyAlignment="1">
      <alignment horizontal="right"/>
    </xf>
    <xf numFmtId="0" fontId="12" fillId="0" borderId="25" xfId="0" applyFont="1" applyFill="1" applyBorder="1" applyAlignment="1">
      <alignment/>
    </xf>
    <xf numFmtId="0" fontId="12" fillId="0" borderId="26" xfId="0" applyFont="1" applyFill="1" applyBorder="1" applyAlignment="1">
      <alignment horizontal="distributed"/>
    </xf>
    <xf numFmtId="0" fontId="12" fillId="0" borderId="27" xfId="0" applyFont="1" applyFill="1" applyBorder="1" applyAlignment="1">
      <alignment horizontal="center"/>
    </xf>
    <xf numFmtId="0" fontId="12" fillId="0" borderId="22" xfId="0" applyFont="1" applyFill="1" applyBorder="1" applyAlignment="1">
      <alignment/>
    </xf>
    <xf numFmtId="0" fontId="10" fillId="0" borderId="10" xfId="0" applyFont="1" applyFill="1" applyBorder="1" applyAlignment="1">
      <alignment/>
    </xf>
    <xf numFmtId="0" fontId="10" fillId="0" borderId="0" xfId="0" applyFont="1" applyFill="1" applyAlignment="1">
      <alignment/>
    </xf>
    <xf numFmtId="0" fontId="10"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vertical="center"/>
    </xf>
    <xf numFmtId="177" fontId="11" fillId="0" borderId="0" xfId="0" applyNumberFormat="1" applyFont="1" applyFill="1" applyBorder="1" applyAlignment="1">
      <alignment horizontal="right" vertical="center"/>
    </xf>
    <xf numFmtId="0" fontId="8" fillId="0" borderId="0" xfId="0" applyFont="1" applyFill="1" applyBorder="1" applyAlignment="1">
      <alignment/>
    </xf>
    <xf numFmtId="0" fontId="11" fillId="0" borderId="12" xfId="0" applyFont="1" applyFill="1" applyBorder="1" applyAlignment="1">
      <alignment horizontal="center" vertical="center"/>
    </xf>
    <xf numFmtId="0" fontId="11" fillId="0" borderId="0" xfId="0" applyFont="1" applyFill="1" applyBorder="1" applyAlignment="1">
      <alignment horizontal="center" vertical="center" shrinkToFit="1"/>
    </xf>
    <xf numFmtId="0" fontId="11" fillId="0" borderId="12" xfId="0" applyFont="1" applyFill="1" applyBorder="1" applyAlignment="1">
      <alignment vertical="center"/>
    </xf>
    <xf numFmtId="0" fontId="11" fillId="0" borderId="28" xfId="0" applyFont="1" applyFill="1" applyBorder="1" applyAlignment="1">
      <alignment vertical="center"/>
    </xf>
    <xf numFmtId="0" fontId="11" fillId="0" borderId="12" xfId="0" applyFont="1" applyFill="1" applyBorder="1" applyAlignment="1">
      <alignment vertical="center" textRotation="255"/>
    </xf>
    <xf numFmtId="0" fontId="11" fillId="0" borderId="22" xfId="0" applyFont="1" applyFill="1" applyBorder="1" applyAlignment="1">
      <alignment vertical="center"/>
    </xf>
    <xf numFmtId="0" fontId="12" fillId="0" borderId="23" xfId="0" applyFont="1" applyFill="1" applyBorder="1" applyAlignment="1">
      <alignment/>
    </xf>
    <xf numFmtId="0" fontId="11" fillId="0" borderId="24" xfId="0" applyFont="1" applyFill="1" applyBorder="1" applyAlignment="1">
      <alignment horizontal="center" vertical="center"/>
    </xf>
    <xf numFmtId="177" fontId="11" fillId="0" borderId="24" xfId="0" applyNumberFormat="1" applyFont="1" applyFill="1" applyBorder="1" applyAlignment="1">
      <alignment horizontal="right" vertical="center"/>
    </xf>
    <xf numFmtId="177" fontId="11" fillId="0" borderId="23" xfId="0" applyNumberFormat="1" applyFont="1" applyFill="1" applyBorder="1" applyAlignment="1">
      <alignment horizontal="right" vertical="center"/>
    </xf>
    <xf numFmtId="177" fontId="11" fillId="0" borderId="29" xfId="0" applyNumberFormat="1" applyFont="1" applyFill="1" applyBorder="1" applyAlignment="1">
      <alignment horizontal="right" vertical="center"/>
    </xf>
    <xf numFmtId="0" fontId="11" fillId="0" borderId="24" xfId="0" applyFont="1" applyFill="1" applyBorder="1" applyAlignment="1">
      <alignment vertical="center"/>
    </xf>
    <xf numFmtId="0" fontId="12" fillId="0" borderId="29" xfId="0" applyFont="1" applyFill="1" applyBorder="1" applyAlignment="1">
      <alignment/>
    </xf>
    <xf numFmtId="177" fontId="11" fillId="0" borderId="22" xfId="0" applyNumberFormat="1" applyFont="1" applyFill="1" applyBorder="1" applyAlignment="1">
      <alignment horizontal="center" vertical="center"/>
    </xf>
    <xf numFmtId="0" fontId="9" fillId="0" borderId="0" xfId="0" applyFont="1" applyFill="1" applyBorder="1" applyAlignment="1">
      <alignment horizontal="right" vertical="center"/>
    </xf>
    <xf numFmtId="0" fontId="11" fillId="0" borderId="30" xfId="0" applyFont="1" applyFill="1" applyBorder="1" applyAlignment="1">
      <alignment horizontal="distributed" vertical="center" indent="1"/>
    </xf>
    <xf numFmtId="0" fontId="4" fillId="0" borderId="0" xfId="0" applyFont="1" applyFill="1" applyBorder="1" applyAlignment="1">
      <alignment horizontal="distributed" vertical="center" indent="1"/>
    </xf>
    <xf numFmtId="0" fontId="11" fillId="0" borderId="0" xfId="0" applyFont="1" applyFill="1" applyBorder="1" applyAlignment="1">
      <alignment horizontal="distributed" vertical="center" indent="1"/>
    </xf>
    <xf numFmtId="0" fontId="11" fillId="0" borderId="0" xfId="0" applyFont="1" applyFill="1" applyBorder="1" applyAlignment="1">
      <alignment horizontal="distributed" vertical="center" wrapText="1" indent="1"/>
    </xf>
    <xf numFmtId="0" fontId="11" fillId="0" borderId="20" xfId="0" applyFont="1" applyFill="1" applyBorder="1" applyAlignment="1">
      <alignment horizontal="distributed" vertical="center" indent="1"/>
    </xf>
    <xf numFmtId="0" fontId="11" fillId="0" borderId="31" xfId="0" applyFont="1" applyFill="1" applyBorder="1" applyAlignment="1">
      <alignment horizontal="center" vertical="center"/>
    </xf>
    <xf numFmtId="0" fontId="11" fillId="0" borderId="26" xfId="0" applyFont="1" applyFill="1" applyBorder="1" applyAlignment="1">
      <alignment horizontal="distributed" vertical="center" indent="1"/>
    </xf>
    <xf numFmtId="177" fontId="11" fillId="0" borderId="22" xfId="0" applyNumberFormat="1" applyFont="1" applyFill="1" applyBorder="1" applyAlignment="1">
      <alignment horizontal="right" vertical="center" indent="1"/>
    </xf>
    <xf numFmtId="0" fontId="11" fillId="0" borderId="22" xfId="0" applyFont="1" applyFill="1" applyBorder="1" applyAlignment="1">
      <alignment horizontal="distributed" vertical="center" shrinkToFit="1"/>
    </xf>
    <xf numFmtId="0" fontId="12" fillId="0" borderId="10" xfId="0" applyFont="1" applyFill="1" applyBorder="1" applyAlignment="1">
      <alignment horizontal="distributed"/>
    </xf>
    <xf numFmtId="0" fontId="11" fillId="0" borderId="16" xfId="0" applyFont="1" applyFill="1" applyBorder="1" applyAlignment="1">
      <alignment vertical="center"/>
    </xf>
    <xf numFmtId="0" fontId="11" fillId="0" borderId="16" xfId="0" applyFont="1" applyFill="1" applyBorder="1" applyAlignment="1">
      <alignment horizontal="distributed" vertical="center"/>
    </xf>
    <xf numFmtId="0" fontId="11" fillId="0" borderId="15" xfId="0" applyFont="1" applyFill="1" applyBorder="1" applyAlignment="1">
      <alignment horizontal="center" vertical="center" shrinkToFit="1"/>
    </xf>
    <xf numFmtId="177" fontId="11" fillId="0" borderId="16" xfId="0" applyNumberFormat="1" applyFont="1" applyFill="1" applyBorder="1" applyAlignment="1">
      <alignment vertical="center"/>
    </xf>
    <xf numFmtId="0" fontId="11" fillId="0" borderId="17" xfId="0" applyFont="1" applyFill="1" applyBorder="1" applyAlignment="1">
      <alignment horizontal="center" vertical="center"/>
    </xf>
    <xf numFmtId="0" fontId="12" fillId="0" borderId="16" xfId="0" applyFont="1" applyFill="1" applyBorder="1" applyAlignment="1">
      <alignment vertical="center"/>
    </xf>
    <xf numFmtId="0" fontId="15" fillId="0" borderId="0" xfId="0" applyFont="1" applyFill="1" applyBorder="1" applyAlignment="1">
      <alignment horizontal="distributed" vertical="center" wrapText="1" shrinkToFit="1"/>
    </xf>
    <xf numFmtId="0" fontId="11" fillId="0" borderId="0" xfId="0" applyFont="1" applyFill="1" applyBorder="1" applyAlignment="1">
      <alignment horizontal="distributed" vertical="center" shrinkToFit="1"/>
    </xf>
    <xf numFmtId="0" fontId="9" fillId="0" borderId="0" xfId="0" applyFont="1" applyFill="1" applyBorder="1" applyAlignment="1">
      <alignment horizontal="distributed" vertical="center" shrinkToFit="1"/>
    </xf>
    <xf numFmtId="0" fontId="11" fillId="0" borderId="10" xfId="0" applyFont="1" applyFill="1" applyBorder="1" applyAlignment="1">
      <alignment horizontal="distributed" vertical="center"/>
    </xf>
    <xf numFmtId="0" fontId="11" fillId="0" borderId="18" xfId="0" applyFont="1" applyFill="1" applyBorder="1" applyAlignment="1">
      <alignment vertical="center"/>
    </xf>
    <xf numFmtId="0" fontId="11" fillId="0" borderId="19" xfId="0" applyFont="1" applyFill="1" applyBorder="1" applyAlignment="1">
      <alignment vertical="center"/>
    </xf>
    <xf numFmtId="0" fontId="11" fillId="0" borderId="18" xfId="0" applyFont="1" applyFill="1" applyBorder="1" applyAlignment="1">
      <alignment vertical="center" textRotation="255"/>
    </xf>
    <xf numFmtId="0" fontId="12" fillId="0" borderId="28" xfId="0" applyFont="1" applyFill="1" applyBorder="1" applyAlignment="1">
      <alignment/>
    </xf>
    <xf numFmtId="217" fontId="12" fillId="0" borderId="0" xfId="0" applyNumberFormat="1" applyFont="1" applyFill="1" applyBorder="1" applyAlignment="1">
      <alignment/>
    </xf>
    <xf numFmtId="217" fontId="11" fillId="0" borderId="0" xfId="0" applyNumberFormat="1" applyFont="1" applyFill="1" applyAlignment="1">
      <alignment/>
    </xf>
    <xf numFmtId="228" fontId="11" fillId="0" borderId="0" xfId="0" applyNumberFormat="1" applyFont="1" applyFill="1" applyBorder="1" applyAlignment="1">
      <alignment horizontal="right" vertical="center"/>
    </xf>
    <xf numFmtId="229" fontId="11" fillId="0" borderId="22" xfId="0" applyNumberFormat="1" applyFont="1" applyFill="1" applyBorder="1" applyAlignment="1">
      <alignment horizontal="right" vertical="center"/>
    </xf>
    <xf numFmtId="229" fontId="11" fillId="0" borderId="22" xfId="0" applyNumberFormat="1" applyFont="1" applyFill="1" applyBorder="1" applyAlignment="1" applyProtection="1">
      <alignment horizontal="right" vertical="center"/>
      <protection/>
    </xf>
    <xf numFmtId="229" fontId="11" fillId="0" borderId="22" xfId="0" applyNumberFormat="1" applyFont="1" applyFill="1" applyBorder="1" applyAlignment="1" applyProtection="1">
      <alignment horizontal="right" vertical="center"/>
      <protection locked="0"/>
    </xf>
    <xf numFmtId="229" fontId="11" fillId="0" borderId="0" xfId="0" applyNumberFormat="1" applyFont="1" applyFill="1" applyBorder="1" applyAlignment="1">
      <alignment horizontal="right" vertical="center"/>
    </xf>
    <xf numFmtId="229" fontId="11" fillId="0" borderId="0" xfId="0" applyNumberFormat="1" applyFont="1" applyFill="1" applyBorder="1" applyAlignment="1" applyProtection="1">
      <alignment horizontal="right" vertical="center"/>
      <protection/>
    </xf>
    <xf numFmtId="229" fontId="11" fillId="0" borderId="0" xfId="0" applyNumberFormat="1" applyFont="1" applyFill="1" applyBorder="1" applyAlignment="1" applyProtection="1">
      <alignment horizontal="right" vertical="center"/>
      <protection locked="0"/>
    </xf>
    <xf numFmtId="230" fontId="11" fillId="0" borderId="0" xfId="0" applyNumberFormat="1" applyFont="1" applyFill="1" applyBorder="1" applyAlignment="1">
      <alignment horizontal="right" vertical="center"/>
    </xf>
    <xf numFmtId="229" fontId="11" fillId="0" borderId="22" xfId="0" applyNumberFormat="1" applyFont="1" applyFill="1" applyBorder="1" applyAlignment="1">
      <alignment vertical="center"/>
    </xf>
    <xf numFmtId="231" fontId="11" fillId="0" borderId="0" xfId="0" applyNumberFormat="1" applyFont="1" applyFill="1" applyBorder="1" applyAlignment="1">
      <alignment vertical="center"/>
    </xf>
    <xf numFmtId="231" fontId="11" fillId="0" borderId="0" xfId="0" applyNumberFormat="1" applyFont="1" applyFill="1" applyBorder="1" applyAlignment="1">
      <alignment horizontal="right" vertical="center" indent="1"/>
    </xf>
    <xf numFmtId="229" fontId="11" fillId="0" borderId="0" xfId="0" applyNumberFormat="1" applyFont="1" applyFill="1" applyBorder="1" applyAlignment="1">
      <alignment vertical="center"/>
    </xf>
    <xf numFmtId="232" fontId="11" fillId="0" borderId="0" xfId="0" applyNumberFormat="1" applyFont="1" applyFill="1" applyAlignment="1">
      <alignment horizontal="right" vertical="center"/>
    </xf>
    <xf numFmtId="232" fontId="11" fillId="0" borderId="0" xfId="0" applyNumberFormat="1" applyFont="1" applyFill="1" applyBorder="1" applyAlignment="1">
      <alignment vertical="center"/>
    </xf>
    <xf numFmtId="233" fontId="11" fillId="0" borderId="0" xfId="0" applyNumberFormat="1" applyFont="1" applyFill="1" applyBorder="1" applyAlignment="1">
      <alignment vertical="center"/>
    </xf>
    <xf numFmtId="233" fontId="11" fillId="0" borderId="0" xfId="0" applyNumberFormat="1" applyFont="1" applyFill="1" applyBorder="1" applyAlignment="1">
      <alignment horizontal="right" vertical="center"/>
    </xf>
    <xf numFmtId="233" fontId="12" fillId="0" borderId="0" xfId="0" applyNumberFormat="1" applyFont="1" applyFill="1" applyBorder="1" applyAlignment="1">
      <alignment/>
    </xf>
    <xf numFmtId="0" fontId="15" fillId="0" borderId="0" xfId="0" applyFont="1" applyFill="1" applyBorder="1" applyAlignment="1">
      <alignment horizontal="distributed" vertical="center"/>
    </xf>
    <xf numFmtId="0" fontId="9" fillId="0" borderId="0" xfId="0" applyFont="1" applyFill="1" applyBorder="1" applyAlignment="1">
      <alignment horizontal="distributed" vertical="center"/>
    </xf>
    <xf numFmtId="0" fontId="15" fillId="0" borderId="0" xfId="0" applyFont="1" applyFill="1" applyBorder="1" applyAlignment="1">
      <alignment horizontal="distributed" vertical="center" wrapText="1"/>
    </xf>
    <xf numFmtId="0" fontId="7" fillId="0" borderId="0" xfId="0" applyFont="1" applyFill="1" applyAlignment="1">
      <alignment horizontal="left" indent="1"/>
    </xf>
    <xf numFmtId="0" fontId="10" fillId="0" borderId="0" xfId="0" applyFont="1" applyFill="1" applyAlignment="1">
      <alignment horizontal="right" vertical="center"/>
    </xf>
    <xf numFmtId="233" fontId="11" fillId="0" borderId="0" xfId="49" applyNumberFormat="1" applyFont="1" applyFill="1" applyBorder="1" applyAlignment="1">
      <alignment vertical="center"/>
    </xf>
    <xf numFmtId="0" fontId="9" fillId="0" borderId="0" xfId="0" applyFont="1" applyFill="1" applyAlignment="1">
      <alignment horizontal="right" vertical="center"/>
    </xf>
    <xf numFmtId="233" fontId="11" fillId="0" borderId="0" xfId="49" applyNumberFormat="1" applyFont="1" applyFill="1" applyBorder="1" applyAlignment="1">
      <alignment horizontal="right" vertical="center"/>
    </xf>
    <xf numFmtId="0" fontId="7" fillId="0" borderId="0" xfId="0" applyFont="1" applyFill="1" applyAlignment="1">
      <alignment horizontal="left" vertical="top" indent="1"/>
    </xf>
    <xf numFmtId="0" fontId="12" fillId="0" borderId="18" xfId="0" applyFont="1" applyFill="1" applyBorder="1" applyAlignment="1">
      <alignment horizontal="center"/>
    </xf>
    <xf numFmtId="0" fontId="13" fillId="0" borderId="12" xfId="0" applyFont="1" applyFill="1" applyBorder="1" applyAlignment="1">
      <alignment vertical="center" shrinkToFit="1"/>
    </xf>
    <xf numFmtId="233" fontId="12" fillId="0" borderId="0" xfId="0" applyNumberFormat="1" applyFont="1" applyFill="1" applyBorder="1" applyAlignment="1">
      <alignment vertical="center"/>
    </xf>
    <xf numFmtId="177" fontId="11" fillId="0" borderId="22"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vertical="center"/>
    </xf>
    <xf numFmtId="0" fontId="0" fillId="0" borderId="16" xfId="0" applyFont="1" applyFill="1" applyBorder="1" applyAlignment="1">
      <alignment horizontal="center"/>
    </xf>
    <xf numFmtId="0" fontId="0" fillId="0" borderId="16" xfId="0" applyFont="1" applyFill="1" applyBorder="1" applyAlignment="1">
      <alignment/>
    </xf>
    <xf numFmtId="0" fontId="0" fillId="0" borderId="10" xfId="0" applyFont="1" applyFill="1" applyBorder="1" applyAlignment="1">
      <alignment/>
    </xf>
    <xf numFmtId="0" fontId="0" fillId="0" borderId="0" xfId="0" applyFont="1" applyFill="1" applyAlignment="1">
      <alignment/>
    </xf>
    <xf numFmtId="0" fontId="0" fillId="0" borderId="0" xfId="0" applyFont="1" applyFill="1" applyAlignment="1">
      <alignment/>
    </xf>
    <xf numFmtId="233" fontId="12" fillId="0" borderId="0" xfId="0" applyNumberFormat="1" applyFont="1" applyFill="1" applyAlignment="1">
      <alignment/>
    </xf>
    <xf numFmtId="0" fontId="0" fillId="0" borderId="0" xfId="0" applyNumberFormat="1" applyFont="1" applyFill="1" applyAlignment="1">
      <alignment/>
    </xf>
    <xf numFmtId="177" fontId="0" fillId="0" borderId="0" xfId="0" applyNumberFormat="1" applyFont="1" applyFill="1" applyAlignment="1">
      <alignment/>
    </xf>
    <xf numFmtId="177" fontId="0" fillId="0" borderId="0" xfId="0" applyNumberFormat="1" applyFont="1" applyFill="1" applyAlignment="1">
      <alignment/>
    </xf>
    <xf numFmtId="217" fontId="0" fillId="0" borderId="16" xfId="0" applyNumberFormat="1" applyFont="1" applyFill="1" applyBorder="1" applyAlignment="1">
      <alignment/>
    </xf>
    <xf numFmtId="0" fontId="0" fillId="0" borderId="10" xfId="0" applyFont="1" applyFill="1" applyBorder="1" applyAlignment="1">
      <alignment/>
    </xf>
    <xf numFmtId="0" fontId="0" fillId="0" borderId="16"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horizontal="left" indent="1"/>
    </xf>
    <xf numFmtId="0" fontId="0" fillId="0" borderId="0" xfId="0" applyFont="1" applyFill="1" applyAlignment="1">
      <alignment horizontal="center"/>
    </xf>
    <xf numFmtId="0" fontId="0" fillId="0" borderId="0" xfId="0" applyFont="1" applyFill="1" applyBorder="1" applyAlignment="1">
      <alignment horizontal="distributed" vertical="center" indent="2"/>
    </xf>
    <xf numFmtId="0" fontId="0" fillId="0" borderId="0" xfId="0" applyFont="1" applyFill="1" applyBorder="1" applyAlignment="1">
      <alignment horizontal="distributed" vertical="center" indent="1"/>
    </xf>
    <xf numFmtId="0" fontId="0" fillId="0" borderId="0" xfId="0" applyFont="1" applyFill="1" applyBorder="1" applyAlignment="1">
      <alignment vertical="center"/>
    </xf>
    <xf numFmtId="0" fontId="0" fillId="0" borderId="0" xfId="0" applyFont="1" applyFill="1" applyAlignment="1">
      <alignment vertical="center"/>
    </xf>
    <xf numFmtId="0" fontId="0" fillId="0" borderId="10" xfId="0" applyFont="1" applyFill="1" applyBorder="1" applyAlignment="1">
      <alignment/>
    </xf>
    <xf numFmtId="233" fontId="11" fillId="0" borderId="22" xfId="0" applyNumberFormat="1" applyFont="1" applyFill="1" applyBorder="1" applyAlignment="1">
      <alignment vertical="center"/>
    </xf>
    <xf numFmtId="236" fontId="11" fillId="0" borderId="0" xfId="0" applyNumberFormat="1" applyFont="1" applyFill="1" applyBorder="1" applyAlignment="1">
      <alignment horizontal="right" vertical="center"/>
    </xf>
    <xf numFmtId="236" fontId="11" fillId="0" borderId="0" xfId="0" applyNumberFormat="1" applyFont="1" applyFill="1" applyBorder="1" applyAlignment="1">
      <alignment vertical="center"/>
    </xf>
    <xf numFmtId="0" fontId="11" fillId="0" borderId="0" xfId="0" applyFont="1" applyFill="1" applyAlignment="1">
      <alignment horizontal="distributed" vertical="center"/>
    </xf>
    <xf numFmtId="0" fontId="11" fillId="0" borderId="32" xfId="0" applyFont="1" applyFill="1" applyBorder="1" applyAlignment="1">
      <alignment horizontal="distributed" vertical="center"/>
    </xf>
    <xf numFmtId="233" fontId="11" fillId="0" borderId="17" xfId="0" applyNumberFormat="1" applyFont="1" applyFill="1" applyBorder="1" applyAlignment="1">
      <alignment vertical="center"/>
    </xf>
    <xf numFmtId="233" fontId="11" fillId="0" borderId="10" xfId="0" applyNumberFormat="1" applyFont="1" applyFill="1" applyBorder="1" applyAlignment="1">
      <alignment vertical="center"/>
    </xf>
    <xf numFmtId="233" fontId="12" fillId="0" borderId="10" xfId="0" applyNumberFormat="1" applyFont="1" applyFill="1" applyBorder="1" applyAlignment="1">
      <alignment/>
    </xf>
    <xf numFmtId="233" fontId="11" fillId="0" borderId="16" xfId="0" applyNumberFormat="1" applyFont="1" applyFill="1" applyBorder="1" applyAlignment="1">
      <alignment vertical="center"/>
    </xf>
    <xf numFmtId="233" fontId="11" fillId="0" borderId="0" xfId="0" applyNumberFormat="1" applyFont="1" applyFill="1" applyBorder="1" applyAlignment="1">
      <alignment horizontal="center" vertical="center"/>
    </xf>
    <xf numFmtId="232" fontId="11" fillId="0" borderId="0" xfId="0" applyNumberFormat="1" applyFont="1" applyFill="1" applyBorder="1" applyAlignment="1">
      <alignment horizontal="right" vertical="center"/>
    </xf>
    <xf numFmtId="0" fontId="11" fillId="0" borderId="20" xfId="0" applyFont="1" applyFill="1" applyBorder="1" applyAlignment="1">
      <alignment horizontal="distributed" vertical="center" wrapText="1" indent="2"/>
    </xf>
    <xf numFmtId="0" fontId="11" fillId="0" borderId="32" xfId="0" applyFont="1" applyFill="1" applyBorder="1" applyAlignment="1">
      <alignment horizontal="distributed" vertical="center" wrapText="1" indent="2"/>
    </xf>
    <xf numFmtId="0" fontId="11" fillId="0" borderId="0" xfId="0" applyFont="1" applyFill="1" applyBorder="1" applyAlignment="1">
      <alignment horizontal="distributed" vertical="center"/>
    </xf>
    <xf numFmtId="0" fontId="11" fillId="0" borderId="12" xfId="0" applyFont="1" applyFill="1" applyBorder="1" applyAlignment="1">
      <alignment horizontal="center" vertical="distributed" textRotation="255"/>
    </xf>
    <xf numFmtId="0" fontId="11" fillId="0" borderId="12" xfId="0" applyFont="1" applyFill="1" applyBorder="1" applyAlignment="1">
      <alignment horizontal="distributed" vertical="center"/>
    </xf>
    <xf numFmtId="0" fontId="11" fillId="0" borderId="33"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33" xfId="0" applyFont="1" applyFill="1" applyBorder="1" applyAlignment="1">
      <alignment horizontal="distributed" vertical="center" indent="1"/>
    </xf>
    <xf numFmtId="0" fontId="11" fillId="0" borderId="34" xfId="0" applyFont="1" applyFill="1" applyBorder="1" applyAlignment="1">
      <alignment horizontal="distributed" vertical="center" indent="1"/>
    </xf>
    <xf numFmtId="0" fontId="11" fillId="0" borderId="10" xfId="0" applyFont="1" applyFill="1" applyBorder="1" applyAlignment="1">
      <alignment horizontal="distributed" vertical="center" indent="1" readingOrder="1"/>
    </xf>
    <xf numFmtId="0" fontId="11" fillId="0" borderId="28" xfId="0" applyFont="1" applyFill="1" applyBorder="1" applyAlignment="1">
      <alignment horizontal="distributed" vertical="center" indent="1" readingOrder="1"/>
    </xf>
    <xf numFmtId="0" fontId="0" fillId="0" borderId="13" xfId="0" applyFont="1" applyFill="1" applyBorder="1" applyAlignment="1">
      <alignment horizontal="distributed" indent="1" readingOrder="1"/>
    </xf>
    <xf numFmtId="0" fontId="0" fillId="0" borderId="14" xfId="0" applyFont="1" applyFill="1" applyBorder="1" applyAlignment="1">
      <alignment horizontal="distributed" indent="1" readingOrder="1"/>
    </xf>
    <xf numFmtId="0" fontId="11" fillId="0" borderId="20" xfId="0" applyFont="1" applyFill="1" applyBorder="1" applyAlignment="1">
      <alignment horizontal="distributed" vertical="center" indent="2"/>
    </xf>
    <xf numFmtId="0" fontId="11" fillId="0" borderId="32" xfId="0" applyFont="1" applyFill="1" applyBorder="1" applyAlignment="1">
      <alignment horizontal="distributed" vertical="center" indent="2"/>
    </xf>
    <xf numFmtId="0" fontId="11" fillId="0" borderId="10"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17" xfId="0" applyFont="1" applyFill="1" applyBorder="1" applyAlignment="1">
      <alignment horizontal="center"/>
    </xf>
    <xf numFmtId="0" fontId="11" fillId="0" borderId="32" xfId="0" applyFont="1" applyFill="1" applyBorder="1" applyAlignment="1">
      <alignment horizontal="distributed" vertical="center"/>
    </xf>
    <xf numFmtId="0" fontId="11" fillId="0" borderId="15" xfId="0" applyFont="1" applyFill="1" applyBorder="1" applyAlignment="1">
      <alignment horizontal="distributed" vertical="center"/>
    </xf>
    <xf numFmtId="0" fontId="11" fillId="0" borderId="20" xfId="0" applyFont="1" applyFill="1" applyBorder="1" applyAlignment="1">
      <alignment horizontal="distributed" vertical="center"/>
    </xf>
    <xf numFmtId="0" fontId="11" fillId="0" borderId="32" xfId="0" applyFont="1" applyFill="1" applyBorder="1" applyAlignment="1">
      <alignment horizontal="center" vertical="center"/>
    </xf>
    <xf numFmtId="0" fontId="12" fillId="0" borderId="17" xfId="0" applyFont="1" applyFill="1" applyBorder="1" applyAlignment="1">
      <alignment horizontal="center"/>
    </xf>
    <xf numFmtId="0" fontId="15" fillId="0" borderId="0" xfId="0" applyFont="1" applyFill="1" applyBorder="1" applyAlignment="1">
      <alignment horizontal="distributed" vertical="center"/>
    </xf>
    <xf numFmtId="0" fontId="9" fillId="0" borderId="0" xfId="0" applyFont="1" applyFill="1" applyBorder="1" applyAlignment="1">
      <alignment horizontal="distributed" vertical="center"/>
    </xf>
    <xf numFmtId="0" fontId="13" fillId="0" borderId="0" xfId="0" applyFont="1" applyFill="1" applyBorder="1" applyAlignment="1">
      <alignment horizontal="distributed" vertical="center" wrapText="1" shrinkToFit="1"/>
    </xf>
    <xf numFmtId="0" fontId="10" fillId="0" borderId="0" xfId="0" applyFont="1" applyFill="1" applyAlignment="1">
      <alignment vertical="center" wrapText="1"/>
    </xf>
    <xf numFmtId="0" fontId="11" fillId="0" borderId="12" xfId="0" applyFont="1" applyFill="1" applyBorder="1" applyAlignment="1">
      <alignment horizontal="distributed" vertical="center" textRotation="255"/>
    </xf>
    <xf numFmtId="0" fontId="0" fillId="0" borderId="12" xfId="0" applyFont="1" applyFill="1" applyBorder="1" applyAlignment="1">
      <alignment vertical="center" textRotation="255"/>
    </xf>
    <xf numFmtId="0" fontId="11" fillId="0" borderId="12" xfId="0" applyFont="1" applyFill="1" applyBorder="1" applyAlignment="1">
      <alignment horizontal="center" vertical="distributed" textRotation="255"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20</xdr:row>
      <xdr:rowOff>0</xdr:rowOff>
    </xdr:from>
    <xdr:ext cx="76200" cy="209550"/>
    <xdr:sp fLocksText="0">
      <xdr:nvSpPr>
        <xdr:cNvPr id="1" name="Text Box 1"/>
        <xdr:cNvSpPr txBox="1">
          <a:spLocks noChangeArrowheads="1"/>
        </xdr:cNvSpPr>
      </xdr:nvSpPr>
      <xdr:spPr>
        <a:xfrm>
          <a:off x="3038475" y="3448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0</xdr:rowOff>
    </xdr:from>
    <xdr:ext cx="76200" cy="209550"/>
    <xdr:sp fLocksText="0">
      <xdr:nvSpPr>
        <xdr:cNvPr id="2" name="Text Box 2"/>
        <xdr:cNvSpPr txBox="1">
          <a:spLocks noChangeArrowheads="1"/>
        </xdr:cNvSpPr>
      </xdr:nvSpPr>
      <xdr:spPr>
        <a:xfrm>
          <a:off x="3038475" y="3448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4</xdr:row>
      <xdr:rowOff>95250</xdr:rowOff>
    </xdr:from>
    <xdr:ext cx="76200" cy="200025"/>
    <xdr:sp fLocksText="0">
      <xdr:nvSpPr>
        <xdr:cNvPr id="1" name="Text Box 1"/>
        <xdr:cNvSpPr txBox="1">
          <a:spLocks noChangeArrowheads="1"/>
        </xdr:cNvSpPr>
      </xdr:nvSpPr>
      <xdr:spPr>
        <a:xfrm>
          <a:off x="2209800" y="819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xdr:row>
      <xdr:rowOff>95250</xdr:rowOff>
    </xdr:from>
    <xdr:ext cx="76200" cy="200025"/>
    <xdr:sp fLocksText="0">
      <xdr:nvSpPr>
        <xdr:cNvPr id="2" name="Text Box 2"/>
        <xdr:cNvSpPr txBox="1">
          <a:spLocks noChangeArrowheads="1"/>
        </xdr:cNvSpPr>
      </xdr:nvSpPr>
      <xdr:spPr>
        <a:xfrm>
          <a:off x="2209800" y="8191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809625</xdr:colOff>
      <xdr:row>0</xdr:row>
      <xdr:rowOff>0</xdr:rowOff>
    </xdr:from>
    <xdr:ext cx="695325" cy="209550"/>
    <xdr:sp fLocksText="0">
      <xdr:nvSpPr>
        <xdr:cNvPr id="1" name="Text Box 1"/>
        <xdr:cNvSpPr txBox="1">
          <a:spLocks noChangeArrowheads="1"/>
        </xdr:cNvSpPr>
      </xdr:nvSpPr>
      <xdr:spPr>
        <a:xfrm>
          <a:off x="2085975" y="0"/>
          <a:ext cx="6953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20"/>
  <sheetViews>
    <sheetView tabSelected="1" zoomScalePageLayoutView="0" workbookViewId="0" topLeftCell="A1">
      <selection activeCell="O16" sqref="O16"/>
    </sheetView>
  </sheetViews>
  <sheetFormatPr defaultColWidth="9.00390625" defaultRowHeight="13.5"/>
  <cols>
    <col min="1" max="1" width="5.625" style="162" customWidth="1"/>
    <col min="2" max="2" width="20.625" style="162" customWidth="1"/>
    <col min="3" max="6" width="13.625" style="162" customWidth="1"/>
    <col min="7" max="7" width="9.00390625" style="161" customWidth="1"/>
    <col min="8" max="8" width="9.50390625" style="161" bestFit="1" customWidth="1"/>
    <col min="9" max="16384" width="9.00390625" style="161" customWidth="1"/>
  </cols>
  <sheetData>
    <row r="1" spans="1:6" ht="12.75" customHeight="1">
      <c r="A1" s="4" t="s">
        <v>127</v>
      </c>
      <c r="B1" s="9"/>
      <c r="C1" s="9"/>
      <c r="D1" s="9"/>
      <c r="E1" s="9"/>
      <c r="F1" s="9"/>
    </row>
    <row r="2" spans="1:6" ht="18" customHeight="1">
      <c r="A2" s="53" t="s">
        <v>145</v>
      </c>
      <c r="B2" s="41"/>
      <c r="C2" s="41"/>
      <c r="D2" s="45"/>
      <c r="E2" s="45"/>
      <c r="F2" s="45"/>
    </row>
    <row r="3" spans="2:6" ht="12.75" customHeight="1">
      <c r="B3" s="7"/>
      <c r="C3" s="7"/>
      <c r="D3" s="7"/>
      <c r="E3" s="7"/>
      <c r="F3" s="54" t="s">
        <v>114</v>
      </c>
    </row>
    <row r="4" spans="1:6" ht="15.75" customHeight="1">
      <c r="A4" s="199" t="s">
        <v>126</v>
      </c>
      <c r="B4" s="200"/>
      <c r="C4" s="195" t="s">
        <v>157</v>
      </c>
      <c r="D4" s="197" t="s">
        <v>156</v>
      </c>
      <c r="E4" s="190" t="s">
        <v>0</v>
      </c>
      <c r="F4" s="191"/>
    </row>
    <row r="5" spans="1:6" ht="15.75" customHeight="1">
      <c r="A5" s="201"/>
      <c r="B5" s="202"/>
      <c r="C5" s="196"/>
      <c r="D5" s="198"/>
      <c r="E5" s="42" t="s">
        <v>157</v>
      </c>
      <c r="F5" s="99" t="s">
        <v>158</v>
      </c>
    </row>
    <row r="6" spans="1:6" ht="4.5" customHeight="1">
      <c r="A6" s="46"/>
      <c r="B6" s="46"/>
      <c r="C6" s="48"/>
      <c r="D6" s="18"/>
      <c r="E6" s="43"/>
      <c r="F6" s="163"/>
    </row>
    <row r="7" spans="1:6" ht="19.5" customHeight="1">
      <c r="A7" s="192" t="s">
        <v>2</v>
      </c>
      <c r="B7" s="192"/>
      <c r="C7" s="126">
        <f>SUM(C10,C13:C18)</f>
        <v>131218704</v>
      </c>
      <c r="D7" s="132">
        <f>IF(C7=0,0,C7/$C$7*100)</f>
        <v>100</v>
      </c>
      <c r="E7" s="129">
        <f>SUM(E10,E13:E18)</f>
        <v>138961189</v>
      </c>
      <c r="F7" s="140">
        <f>C7-E7</f>
        <v>-7742485</v>
      </c>
    </row>
    <row r="8" spans="1:6" ht="4.5" customHeight="1">
      <c r="A8" s="20"/>
      <c r="B8" s="20"/>
      <c r="C8" s="126"/>
      <c r="D8" s="132"/>
      <c r="E8" s="129"/>
      <c r="F8" s="140"/>
    </row>
    <row r="9" spans="1:6" ht="4.5" customHeight="1">
      <c r="A9" s="30"/>
      <c r="B9" s="31"/>
      <c r="C9" s="126"/>
      <c r="D9" s="132"/>
      <c r="E9" s="129"/>
      <c r="F9" s="140"/>
    </row>
    <row r="10" spans="1:6" ht="19.5" customHeight="1">
      <c r="A10" s="192" t="s">
        <v>3</v>
      </c>
      <c r="B10" s="194"/>
      <c r="C10" s="126">
        <v>72288000</v>
      </c>
      <c r="D10" s="132">
        <f>IF(C10=0,0,C10/$C$7*100)</f>
        <v>55.089707333186276</v>
      </c>
      <c r="E10" s="129">
        <v>69578000</v>
      </c>
      <c r="F10" s="140">
        <f>C10-E10</f>
        <v>2710000</v>
      </c>
    </row>
    <row r="11" spans="1:6" ht="4.5" customHeight="1">
      <c r="A11" s="23"/>
      <c r="B11" s="24"/>
      <c r="C11" s="126"/>
      <c r="D11" s="132"/>
      <c r="E11" s="129"/>
      <c r="F11" s="140"/>
    </row>
    <row r="12" spans="1:6" ht="4.5" customHeight="1">
      <c r="A12" s="21"/>
      <c r="B12" s="20"/>
      <c r="C12" s="126"/>
      <c r="D12" s="132"/>
      <c r="E12" s="129"/>
      <c r="F12" s="140"/>
    </row>
    <row r="13" spans="1:6" ht="19.5" customHeight="1">
      <c r="A13" s="193" t="s">
        <v>70</v>
      </c>
      <c r="B13" s="20" t="s">
        <v>4</v>
      </c>
      <c r="C13" s="126">
        <v>20798104</v>
      </c>
      <c r="D13" s="132">
        <f aca="true" t="shared" si="0" ref="D13:D18">IF(C13=0,0,C13/$C$7*100)</f>
        <v>15.849953829752808</v>
      </c>
      <c r="E13" s="129">
        <v>31856727</v>
      </c>
      <c r="F13" s="140">
        <f aca="true" t="shared" si="1" ref="F13:F18">C13-E13</f>
        <v>-11058623</v>
      </c>
    </row>
    <row r="14" spans="1:6" ht="19.5" customHeight="1">
      <c r="A14" s="193"/>
      <c r="B14" s="20" t="s">
        <v>5</v>
      </c>
      <c r="C14" s="126">
        <v>18970136</v>
      </c>
      <c r="D14" s="132">
        <f t="shared" si="0"/>
        <v>14.456884134444737</v>
      </c>
      <c r="E14" s="129">
        <v>18430360</v>
      </c>
      <c r="F14" s="140">
        <f t="shared" si="1"/>
        <v>539776</v>
      </c>
    </row>
    <row r="15" spans="1:6" ht="19.5" customHeight="1">
      <c r="A15" s="193"/>
      <c r="B15" s="20" t="s">
        <v>6</v>
      </c>
      <c r="C15" s="127">
        <v>5169433</v>
      </c>
      <c r="D15" s="132">
        <f t="shared" si="0"/>
        <v>3.9395549890509507</v>
      </c>
      <c r="E15" s="130">
        <v>5574649</v>
      </c>
      <c r="F15" s="140">
        <f t="shared" si="1"/>
        <v>-405216</v>
      </c>
    </row>
    <row r="16" spans="1:6" ht="19.5" customHeight="1">
      <c r="A16" s="193"/>
      <c r="B16" s="20" t="s">
        <v>7</v>
      </c>
      <c r="C16" s="128">
        <v>154071</v>
      </c>
      <c r="D16" s="132">
        <f t="shared" si="0"/>
        <v>0.11741542577649601</v>
      </c>
      <c r="E16" s="131">
        <v>183144</v>
      </c>
      <c r="F16" s="140">
        <f t="shared" si="1"/>
        <v>-29073</v>
      </c>
    </row>
    <row r="17" spans="1:6" ht="19.5" customHeight="1">
      <c r="A17" s="193"/>
      <c r="B17" s="20" t="s">
        <v>10</v>
      </c>
      <c r="C17" s="128">
        <v>10629106</v>
      </c>
      <c r="D17" s="132">
        <f t="shared" si="0"/>
        <v>8.100297957522885</v>
      </c>
      <c r="E17" s="131">
        <v>10271351</v>
      </c>
      <c r="F17" s="140">
        <f t="shared" si="1"/>
        <v>357755</v>
      </c>
    </row>
    <row r="18" spans="1:6" ht="19.5" customHeight="1">
      <c r="A18" s="193"/>
      <c r="B18" s="20" t="s">
        <v>113</v>
      </c>
      <c r="C18" s="128">
        <v>3209854</v>
      </c>
      <c r="D18" s="132">
        <f t="shared" si="0"/>
        <v>2.4461863302658435</v>
      </c>
      <c r="E18" s="131">
        <v>3066958</v>
      </c>
      <c r="F18" s="140">
        <f t="shared" si="1"/>
        <v>142896</v>
      </c>
    </row>
    <row r="19" spans="1:6" ht="4.5" customHeight="1">
      <c r="A19" s="35"/>
      <c r="B19" s="16"/>
      <c r="C19" s="50"/>
      <c r="D19" s="47"/>
      <c r="E19" s="47"/>
      <c r="F19" s="163"/>
    </row>
    <row r="20" spans="1:6" ht="13.5" customHeight="1">
      <c r="A20" s="76" t="s">
        <v>111</v>
      </c>
      <c r="B20" s="13"/>
      <c r="C20" s="13"/>
      <c r="D20" s="13"/>
      <c r="E20" s="13"/>
      <c r="F20" s="13"/>
    </row>
  </sheetData>
  <sheetProtection/>
  <mergeCells count="7">
    <mergeCell ref="E4:F4"/>
    <mergeCell ref="A7:B7"/>
    <mergeCell ref="A13:A18"/>
    <mergeCell ref="A10:B10"/>
    <mergeCell ref="C4:C5"/>
    <mergeCell ref="D4:D5"/>
    <mergeCell ref="A4:B5"/>
  </mergeCells>
  <printOptions/>
  <pageMargins left="0.7874015748031497" right="0.1968503937007874"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F58"/>
  <sheetViews>
    <sheetView workbookViewId="0" topLeftCell="A27">
      <selection activeCell="B35" sqref="B35"/>
    </sheetView>
  </sheetViews>
  <sheetFormatPr defaultColWidth="9.00390625" defaultRowHeight="13.5"/>
  <cols>
    <col min="1" max="1" width="29.00390625" style="80" customWidth="1"/>
    <col min="2" max="2" width="14.125" style="79" customWidth="1"/>
    <col min="3" max="3" width="10.625" style="79" customWidth="1"/>
    <col min="4" max="5" width="14.125" style="79" customWidth="1"/>
    <col min="6" max="6" width="10.125" style="79" bestFit="1" customWidth="1"/>
    <col min="7" max="7" width="9.00390625" style="79" customWidth="1"/>
    <col min="8" max="8" width="9.50390625" style="79" bestFit="1" customWidth="1"/>
    <col min="9" max="16384" width="9.00390625" style="79" customWidth="1"/>
  </cols>
  <sheetData>
    <row r="1" spans="1:4" ht="12.75" customHeight="1">
      <c r="A1" s="4" t="s">
        <v>127</v>
      </c>
      <c r="B1" s="80"/>
      <c r="D1" s="80"/>
    </row>
    <row r="2" spans="1:5" s="81" customFormat="1" ht="18" customHeight="1">
      <c r="A2" s="53" t="s">
        <v>147</v>
      </c>
      <c r="B2" s="53"/>
      <c r="C2" s="53"/>
      <c r="D2" s="53"/>
      <c r="E2" s="53"/>
    </row>
    <row r="3" spans="1:5" s="8" customFormat="1" ht="12.75" customHeight="1">
      <c r="A3" s="55" t="s">
        <v>160</v>
      </c>
      <c r="B3" s="1"/>
      <c r="C3" s="1"/>
      <c r="E3" s="54" t="s">
        <v>114</v>
      </c>
    </row>
    <row r="4" spans="1:5" ht="13.5" customHeight="1">
      <c r="A4" s="205" t="s">
        <v>11</v>
      </c>
      <c r="B4" s="195" t="s">
        <v>139</v>
      </c>
      <c r="C4" s="207" t="s">
        <v>140</v>
      </c>
      <c r="D4" s="203" t="s">
        <v>0</v>
      </c>
      <c r="E4" s="204"/>
    </row>
    <row r="5" spans="1:5" ht="13.5" customHeight="1">
      <c r="A5" s="206"/>
      <c r="B5" s="196"/>
      <c r="C5" s="208"/>
      <c r="D5" s="42" t="s">
        <v>139</v>
      </c>
      <c r="E5" s="99" t="s">
        <v>1</v>
      </c>
    </row>
    <row r="6" spans="1:5" ht="4.5" customHeight="1">
      <c r="A6" s="43"/>
      <c r="B6" s="48"/>
      <c r="C6" s="28"/>
      <c r="D6" s="18"/>
      <c r="E6" s="47"/>
    </row>
    <row r="7" spans="1:5" ht="15" customHeight="1">
      <c r="A7" s="100" t="s">
        <v>2</v>
      </c>
      <c r="B7" s="133">
        <f>SUM(B9:B30)</f>
        <v>72288000</v>
      </c>
      <c r="C7" s="134">
        <f>IF(B7=0,0,B7/$B$7*100)</f>
        <v>100</v>
      </c>
      <c r="D7" s="129">
        <f>SUM(D9:D30)</f>
        <v>69578000</v>
      </c>
      <c r="E7" s="189">
        <f>B7-D7</f>
        <v>2710000</v>
      </c>
    </row>
    <row r="8" spans="1:5" ht="4.5" customHeight="1">
      <c r="A8" s="101"/>
      <c r="B8" s="133"/>
      <c r="C8" s="134"/>
      <c r="D8" s="129"/>
      <c r="E8" s="137"/>
    </row>
    <row r="9" spans="1:5" ht="15" customHeight="1">
      <c r="A9" s="101" t="s">
        <v>12</v>
      </c>
      <c r="B9" s="133">
        <v>37972575</v>
      </c>
      <c r="C9" s="134">
        <f>IF(B9=0,0,B9/$B$7*100)</f>
        <v>52.52956922310757</v>
      </c>
      <c r="D9" s="129">
        <v>37400600</v>
      </c>
      <c r="E9" s="189">
        <f aca="true" t="shared" si="0" ref="E9:E30">B9-D9</f>
        <v>571975</v>
      </c>
    </row>
    <row r="10" spans="1:5" ht="15" customHeight="1">
      <c r="A10" s="101" t="s">
        <v>13</v>
      </c>
      <c r="B10" s="133">
        <v>265000</v>
      </c>
      <c r="C10" s="134">
        <f aca="true" t="shared" si="1" ref="C10:C30">IF(B10=0,0,B10/$B$7*100)</f>
        <v>0.3665891987605135</v>
      </c>
      <c r="D10" s="129">
        <v>305000</v>
      </c>
      <c r="E10" s="189">
        <f t="shared" si="0"/>
        <v>-40000</v>
      </c>
    </row>
    <row r="11" spans="1:5" ht="15" customHeight="1">
      <c r="A11" s="101" t="s">
        <v>14</v>
      </c>
      <c r="B11" s="133">
        <v>182000</v>
      </c>
      <c r="C11" s="134">
        <f t="shared" si="1"/>
        <v>0.2517706949977866</v>
      </c>
      <c r="D11" s="129">
        <v>148000</v>
      </c>
      <c r="E11" s="189">
        <f t="shared" si="0"/>
        <v>34000</v>
      </c>
    </row>
    <row r="12" spans="1:5" ht="15" customHeight="1">
      <c r="A12" s="101" t="s">
        <v>100</v>
      </c>
      <c r="B12" s="133">
        <v>191000</v>
      </c>
      <c r="C12" s="134">
        <f t="shared" si="1"/>
        <v>0.2642208942009739</v>
      </c>
      <c r="D12" s="129">
        <v>83000</v>
      </c>
      <c r="E12" s="189">
        <f t="shared" si="0"/>
        <v>108000</v>
      </c>
    </row>
    <row r="13" spans="1:5" ht="15" customHeight="1">
      <c r="A13" s="101" t="s">
        <v>101</v>
      </c>
      <c r="B13" s="133">
        <v>156000</v>
      </c>
      <c r="C13" s="134">
        <f t="shared" si="1"/>
        <v>0.21580345285524566</v>
      </c>
      <c r="D13" s="129">
        <v>18000</v>
      </c>
      <c r="E13" s="189">
        <f t="shared" si="0"/>
        <v>138000</v>
      </c>
    </row>
    <row r="14" spans="1:5" ht="15" customHeight="1">
      <c r="A14" s="101" t="s">
        <v>15</v>
      </c>
      <c r="B14" s="133">
        <v>2814000</v>
      </c>
      <c r="C14" s="134">
        <f t="shared" si="1"/>
        <v>3.892762284196547</v>
      </c>
      <c r="D14" s="129">
        <v>2185000</v>
      </c>
      <c r="E14" s="189">
        <f t="shared" si="0"/>
        <v>629000</v>
      </c>
    </row>
    <row r="15" spans="1:5" ht="15" customHeight="1">
      <c r="A15" s="101" t="s">
        <v>16</v>
      </c>
      <c r="B15" s="126">
        <v>0</v>
      </c>
      <c r="C15" s="134">
        <f>IF(B15=0,0,B15/$B$7*100)</f>
        <v>0</v>
      </c>
      <c r="D15" s="129">
        <v>0</v>
      </c>
      <c r="E15" s="189">
        <f t="shared" si="0"/>
        <v>0</v>
      </c>
    </row>
    <row r="16" spans="1:5" ht="30" customHeight="1">
      <c r="A16" s="102" t="s">
        <v>104</v>
      </c>
      <c r="B16" s="133">
        <v>493252</v>
      </c>
      <c r="C16" s="134">
        <f t="shared" si="1"/>
        <v>0.6823428508189465</v>
      </c>
      <c r="D16" s="129">
        <v>493252</v>
      </c>
      <c r="E16" s="189">
        <f t="shared" si="0"/>
        <v>0</v>
      </c>
    </row>
    <row r="17" spans="1:5" ht="15" customHeight="1">
      <c r="A17" s="101" t="s">
        <v>17</v>
      </c>
      <c r="B17" s="133">
        <v>86000</v>
      </c>
      <c r="C17" s="134">
        <f t="shared" si="1"/>
        <v>0.1189685701637893</v>
      </c>
      <c r="D17" s="129">
        <v>158000</v>
      </c>
      <c r="E17" s="189">
        <f t="shared" si="0"/>
        <v>-72000</v>
      </c>
    </row>
    <row r="18" spans="1:5" ht="15" customHeight="1">
      <c r="A18" s="101" t="s">
        <v>19</v>
      </c>
      <c r="B18" s="133">
        <v>140000</v>
      </c>
      <c r="C18" s="134">
        <f t="shared" si="1"/>
        <v>0.1936697653829128</v>
      </c>
      <c r="D18" s="129">
        <v>140000</v>
      </c>
      <c r="E18" s="189">
        <f t="shared" si="0"/>
        <v>0</v>
      </c>
    </row>
    <row r="19" spans="1:5" ht="15" customHeight="1">
      <c r="A19" s="101" t="s">
        <v>20</v>
      </c>
      <c r="B19" s="133">
        <v>30000</v>
      </c>
      <c r="C19" s="134">
        <f>IF(B19=0,0,B19/$B$7*100)</f>
        <v>0.04150066401062417</v>
      </c>
      <c r="D19" s="129">
        <v>30000</v>
      </c>
      <c r="E19" s="189">
        <f t="shared" si="0"/>
        <v>0</v>
      </c>
    </row>
    <row r="20" spans="1:5" ht="15" customHeight="1">
      <c r="A20" s="101" t="s">
        <v>18</v>
      </c>
      <c r="B20" s="133">
        <v>28000</v>
      </c>
      <c r="C20" s="134">
        <f t="shared" si="1"/>
        <v>0.03873395307658256</v>
      </c>
      <c r="D20" s="129">
        <v>28000</v>
      </c>
      <c r="E20" s="189">
        <f t="shared" si="0"/>
        <v>0</v>
      </c>
    </row>
    <row r="21" spans="1:5" ht="15" customHeight="1">
      <c r="A21" s="101" t="s">
        <v>21</v>
      </c>
      <c r="B21" s="133">
        <v>619781</v>
      </c>
      <c r="C21" s="134">
        <f t="shared" si="1"/>
        <v>0.857377434705622</v>
      </c>
      <c r="D21" s="129">
        <v>593142</v>
      </c>
      <c r="E21" s="189">
        <f t="shared" si="0"/>
        <v>26639</v>
      </c>
    </row>
    <row r="22" spans="1:5" ht="15" customHeight="1">
      <c r="A22" s="101" t="s">
        <v>22</v>
      </c>
      <c r="B22" s="133">
        <v>1492170</v>
      </c>
      <c r="C22" s="134">
        <f t="shared" si="1"/>
        <v>2.0642015272244354</v>
      </c>
      <c r="D22" s="129">
        <v>1443503</v>
      </c>
      <c r="E22" s="189">
        <f t="shared" si="0"/>
        <v>48667</v>
      </c>
    </row>
    <row r="23" spans="1:5" ht="15" customHeight="1">
      <c r="A23" s="101" t="s">
        <v>23</v>
      </c>
      <c r="B23" s="133">
        <v>14093514</v>
      </c>
      <c r="C23" s="134">
        <f t="shared" si="1"/>
        <v>19.49633964143426</v>
      </c>
      <c r="D23" s="129">
        <v>12925808</v>
      </c>
      <c r="E23" s="189">
        <f t="shared" si="0"/>
        <v>1167706</v>
      </c>
    </row>
    <row r="24" spans="1:5" ht="15" customHeight="1">
      <c r="A24" s="101" t="s">
        <v>24</v>
      </c>
      <c r="B24" s="133">
        <v>8135935</v>
      </c>
      <c r="C24" s="134">
        <f t="shared" si="1"/>
        <v>11.254890161575918</v>
      </c>
      <c r="D24" s="129">
        <v>7879125</v>
      </c>
      <c r="E24" s="189">
        <f t="shared" si="0"/>
        <v>256810</v>
      </c>
    </row>
    <row r="25" spans="1:5" ht="15" customHeight="1">
      <c r="A25" s="101" t="s">
        <v>25</v>
      </c>
      <c r="B25" s="133">
        <v>35019</v>
      </c>
      <c r="C25" s="134">
        <f t="shared" si="1"/>
        <v>0.0484437250996016</v>
      </c>
      <c r="D25" s="129">
        <v>27930</v>
      </c>
      <c r="E25" s="189">
        <f t="shared" si="0"/>
        <v>7089</v>
      </c>
    </row>
    <row r="26" spans="1:5" ht="15" customHeight="1">
      <c r="A26" s="101" t="s">
        <v>26</v>
      </c>
      <c r="B26" s="133">
        <v>44501</v>
      </c>
      <c r="C26" s="134">
        <f t="shared" si="1"/>
        <v>0.06156070163789287</v>
      </c>
      <c r="D26" s="129">
        <v>43671</v>
      </c>
      <c r="E26" s="189">
        <f t="shared" si="0"/>
        <v>830</v>
      </c>
    </row>
    <row r="27" spans="1:5" ht="15" customHeight="1">
      <c r="A27" s="101" t="s">
        <v>27</v>
      </c>
      <c r="B27" s="133">
        <v>986506</v>
      </c>
      <c r="C27" s="134">
        <f t="shared" si="1"/>
        <v>1.364688468348827</v>
      </c>
      <c r="D27" s="129">
        <v>369851</v>
      </c>
      <c r="E27" s="189">
        <f t="shared" si="0"/>
        <v>616655</v>
      </c>
    </row>
    <row r="28" spans="1:5" ht="15" customHeight="1">
      <c r="A28" s="101" t="s">
        <v>28</v>
      </c>
      <c r="B28" s="133">
        <v>284156</v>
      </c>
      <c r="C28" s="134">
        <f t="shared" si="1"/>
        <v>0.3930887560867641</v>
      </c>
      <c r="D28" s="129">
        <v>391704</v>
      </c>
      <c r="E28" s="189">
        <f t="shared" si="0"/>
        <v>-107548</v>
      </c>
    </row>
    <row r="29" spans="1:5" ht="15" customHeight="1">
      <c r="A29" s="101" t="s">
        <v>29</v>
      </c>
      <c r="B29" s="133">
        <v>439391</v>
      </c>
      <c r="C29" s="134">
        <f t="shared" si="1"/>
        <v>0.6078339420097388</v>
      </c>
      <c r="D29" s="129">
        <v>452714</v>
      </c>
      <c r="E29" s="189">
        <f t="shared" si="0"/>
        <v>-13323</v>
      </c>
    </row>
    <row r="30" spans="1:5" ht="15" customHeight="1">
      <c r="A30" s="101" t="s">
        <v>30</v>
      </c>
      <c r="B30" s="133">
        <v>3799200</v>
      </c>
      <c r="C30" s="134">
        <f t="shared" si="1"/>
        <v>5.255644090305445</v>
      </c>
      <c r="D30" s="129">
        <v>4461700</v>
      </c>
      <c r="E30" s="189">
        <f t="shared" si="0"/>
        <v>-662500</v>
      </c>
    </row>
    <row r="31" spans="1:5" ht="4.5" customHeight="1">
      <c r="A31" s="44"/>
      <c r="B31" s="50"/>
      <c r="C31" s="27"/>
      <c r="D31" s="47"/>
      <c r="E31" s="47"/>
    </row>
    <row r="32" spans="1:5" ht="12.75" customHeight="1">
      <c r="A32" s="56" t="s">
        <v>111</v>
      </c>
      <c r="B32" s="13"/>
      <c r="C32" s="13"/>
      <c r="D32" s="13"/>
      <c r="E32" s="13"/>
    </row>
    <row r="33" ht="12.75" customHeight="1">
      <c r="A33" s="56" t="s">
        <v>179</v>
      </c>
    </row>
    <row r="34" ht="12.75" customHeight="1"/>
    <row r="35" spans="1:6" ht="12.75" customHeight="1">
      <c r="A35" s="55" t="s">
        <v>159</v>
      </c>
      <c r="B35" s="10"/>
      <c r="C35" s="10"/>
      <c r="E35" s="54" t="s">
        <v>114</v>
      </c>
      <c r="F35" s="165"/>
    </row>
    <row r="36" spans="1:6" ht="13.5" customHeight="1">
      <c r="A36" s="205" t="s">
        <v>11</v>
      </c>
      <c r="B36" s="195" t="s">
        <v>157</v>
      </c>
      <c r="C36" s="207" t="s">
        <v>156</v>
      </c>
      <c r="D36" s="203" t="s">
        <v>0</v>
      </c>
      <c r="E36" s="204"/>
      <c r="F36" s="166"/>
    </row>
    <row r="37" spans="1:6" ht="13.5" customHeight="1">
      <c r="A37" s="206"/>
      <c r="B37" s="196"/>
      <c r="C37" s="208"/>
      <c r="D37" s="42" t="s">
        <v>157</v>
      </c>
      <c r="E37" s="99" t="s">
        <v>1</v>
      </c>
      <c r="F37" s="166"/>
    </row>
    <row r="38" spans="1:6" ht="4.5" customHeight="1">
      <c r="A38" s="46"/>
      <c r="B38" s="48"/>
      <c r="C38" s="28"/>
      <c r="D38" s="18"/>
      <c r="E38" s="17"/>
      <c r="F38" s="166"/>
    </row>
    <row r="39" spans="1:6" ht="18" customHeight="1">
      <c r="A39" s="101" t="s">
        <v>161</v>
      </c>
      <c r="B39" s="133">
        <f>SUM(B41:B52)</f>
        <v>72288000</v>
      </c>
      <c r="C39" s="134">
        <f>IF(B39=0,0,B39/$B$39*100)</f>
        <v>100</v>
      </c>
      <c r="D39" s="136">
        <f>SUM(D41:D52)</f>
        <v>69578000</v>
      </c>
      <c r="E39" s="138">
        <f>B39-D39</f>
        <v>2710000</v>
      </c>
      <c r="F39" s="166"/>
    </row>
    <row r="40" spans="1:6" ht="4.5" customHeight="1">
      <c r="A40" s="101"/>
      <c r="B40" s="133"/>
      <c r="C40" s="135"/>
      <c r="D40" s="136"/>
      <c r="E40" s="138"/>
      <c r="F40" s="166"/>
    </row>
    <row r="41" spans="1:6" ht="18" customHeight="1">
      <c r="A41" s="101" t="s">
        <v>162</v>
      </c>
      <c r="B41" s="133">
        <v>496030</v>
      </c>
      <c r="C41" s="134">
        <f>IF(B41=0,0,B41/$B$39*100)</f>
        <v>0.6861858123063302</v>
      </c>
      <c r="D41" s="136">
        <v>509009</v>
      </c>
      <c r="E41" s="138">
        <f aca="true" t="shared" si="2" ref="E41:E52">B41-D41</f>
        <v>-12979</v>
      </c>
      <c r="F41" s="166"/>
    </row>
    <row r="42" spans="1:6" ht="18" customHeight="1">
      <c r="A42" s="101" t="s">
        <v>163</v>
      </c>
      <c r="B42" s="133">
        <v>7322270</v>
      </c>
      <c r="C42" s="134">
        <f>IF(B42=0,0,B42/$B$39*100)</f>
        <v>10.129302235502436</v>
      </c>
      <c r="D42" s="136">
        <v>8204398</v>
      </c>
      <c r="E42" s="138">
        <f t="shared" si="2"/>
        <v>-882128</v>
      </c>
      <c r="F42" s="166"/>
    </row>
    <row r="43" spans="1:6" ht="18" customHeight="1">
      <c r="A43" s="101" t="s">
        <v>164</v>
      </c>
      <c r="B43" s="133">
        <v>34030576</v>
      </c>
      <c r="C43" s="134">
        <f>IF(B43=0,0,B43/$B$39*100)</f>
        <v>47.07638335546702</v>
      </c>
      <c r="D43" s="136">
        <v>32923081</v>
      </c>
      <c r="E43" s="138">
        <f t="shared" si="2"/>
        <v>1107495</v>
      </c>
      <c r="F43" s="166"/>
    </row>
    <row r="44" spans="1:6" ht="18" customHeight="1">
      <c r="A44" s="101" t="s">
        <v>165</v>
      </c>
      <c r="B44" s="133">
        <v>5429607</v>
      </c>
      <c r="C44" s="134">
        <f aca="true" t="shared" si="3" ref="C44:C51">IF(B44=0,0,B44/$B$39*100)</f>
        <v>7.511076527224436</v>
      </c>
      <c r="D44" s="136">
        <v>4988000</v>
      </c>
      <c r="E44" s="138">
        <f t="shared" si="2"/>
        <v>441607</v>
      </c>
      <c r="F44" s="166"/>
    </row>
    <row r="45" spans="1:6" ht="18" customHeight="1">
      <c r="A45" s="101" t="s">
        <v>166</v>
      </c>
      <c r="B45" s="133">
        <v>125050</v>
      </c>
      <c r="C45" s="134">
        <f t="shared" si="3"/>
        <v>0.17298860115095174</v>
      </c>
      <c r="D45" s="136">
        <v>129993</v>
      </c>
      <c r="E45" s="138">
        <f t="shared" si="2"/>
        <v>-4943</v>
      </c>
      <c r="F45" s="166"/>
    </row>
    <row r="46" spans="1:6" ht="18" customHeight="1">
      <c r="A46" s="101" t="s">
        <v>167</v>
      </c>
      <c r="B46" s="133">
        <v>145652</v>
      </c>
      <c r="C46" s="134">
        <f t="shared" si="3"/>
        <v>0.20148849048251438</v>
      </c>
      <c r="D46" s="136">
        <v>154171</v>
      </c>
      <c r="E46" s="138">
        <f t="shared" si="2"/>
        <v>-8519</v>
      </c>
      <c r="F46" s="166"/>
    </row>
    <row r="47" spans="1:6" ht="18" customHeight="1">
      <c r="A47" s="101" t="s">
        <v>168</v>
      </c>
      <c r="B47" s="133">
        <v>379596</v>
      </c>
      <c r="C47" s="134">
        <f t="shared" si="3"/>
        <v>0.5251162018592297</v>
      </c>
      <c r="D47" s="136">
        <v>375426</v>
      </c>
      <c r="E47" s="138">
        <f t="shared" si="2"/>
        <v>4170</v>
      </c>
      <c r="F47" s="166"/>
    </row>
    <row r="48" spans="1:6" ht="18" customHeight="1">
      <c r="A48" s="101" t="s">
        <v>169</v>
      </c>
      <c r="B48" s="133">
        <v>6456815</v>
      </c>
      <c r="C48" s="134">
        <f t="shared" si="3"/>
        <v>8.932070329791943</v>
      </c>
      <c r="D48" s="136">
        <v>6373613</v>
      </c>
      <c r="E48" s="138">
        <f t="shared" si="2"/>
        <v>83202</v>
      </c>
      <c r="F48" s="166"/>
    </row>
    <row r="49" spans="1:6" ht="18" customHeight="1">
      <c r="A49" s="101" t="s">
        <v>170</v>
      </c>
      <c r="B49" s="133">
        <v>3309289</v>
      </c>
      <c r="C49" s="134">
        <f t="shared" si="3"/>
        <v>4.5779230301018154</v>
      </c>
      <c r="D49" s="136">
        <v>2855878</v>
      </c>
      <c r="E49" s="138">
        <f t="shared" si="2"/>
        <v>453411</v>
      </c>
      <c r="F49" s="166"/>
    </row>
    <row r="50" spans="1:6" ht="18" customHeight="1">
      <c r="A50" s="101" t="s">
        <v>171</v>
      </c>
      <c r="B50" s="133">
        <v>10001445</v>
      </c>
      <c r="C50" s="134">
        <f t="shared" si="3"/>
        <v>13.835553618857901</v>
      </c>
      <c r="D50" s="136">
        <v>8627883</v>
      </c>
      <c r="E50" s="138">
        <f t="shared" si="2"/>
        <v>1373562</v>
      </c>
      <c r="F50" s="166"/>
    </row>
    <row r="51" spans="1:6" ht="18" customHeight="1">
      <c r="A51" s="101" t="s">
        <v>172</v>
      </c>
      <c r="B51" s="133">
        <v>4561670</v>
      </c>
      <c r="C51" s="134">
        <f t="shared" si="3"/>
        <v>6.310411133244799</v>
      </c>
      <c r="D51" s="136">
        <v>4406548</v>
      </c>
      <c r="E51" s="138">
        <f t="shared" si="2"/>
        <v>155122</v>
      </c>
      <c r="F51" s="166"/>
    </row>
    <row r="52" spans="1:6" ht="18" customHeight="1">
      <c r="A52" s="101" t="s">
        <v>173</v>
      </c>
      <c r="B52" s="133">
        <v>30000</v>
      </c>
      <c r="C52" s="134">
        <f>IF(B52=0,0,B52/$B$39*100)</f>
        <v>0.04150066401062417</v>
      </c>
      <c r="D52" s="136">
        <v>30000</v>
      </c>
      <c r="E52" s="138">
        <f t="shared" si="2"/>
        <v>0</v>
      </c>
      <c r="F52" s="166"/>
    </row>
    <row r="53" spans="1:6" ht="4.5" customHeight="1">
      <c r="A53" s="44"/>
      <c r="B53" s="90"/>
      <c r="C53" s="27"/>
      <c r="D53" s="17"/>
      <c r="E53" s="17"/>
      <c r="F53" s="166"/>
    </row>
    <row r="54" spans="1:6" ht="13.5" customHeight="1">
      <c r="A54" s="76" t="s">
        <v>112</v>
      </c>
      <c r="B54" s="13"/>
      <c r="C54" s="13"/>
      <c r="D54" s="13"/>
      <c r="E54" s="13"/>
      <c r="F54" s="164"/>
    </row>
    <row r="55" spans="1:6" ht="13.5" customHeight="1">
      <c r="A55" s="77" t="s">
        <v>146</v>
      </c>
      <c r="B55" s="161"/>
      <c r="C55" s="161"/>
      <c r="D55" s="161"/>
      <c r="E55" s="161"/>
      <c r="F55" s="161"/>
    </row>
    <row r="56" spans="2:6" ht="13.5" customHeight="1">
      <c r="B56" s="161"/>
      <c r="C56" s="161"/>
      <c r="D56" s="161"/>
      <c r="E56" s="161"/>
      <c r="F56" s="161"/>
    </row>
    <row r="57" spans="2:6" ht="13.5" customHeight="1">
      <c r="B57" s="161"/>
      <c r="C57" s="161"/>
      <c r="D57" s="161"/>
      <c r="E57" s="161"/>
      <c r="F57" s="161"/>
    </row>
    <row r="58" spans="2:6" ht="12.75">
      <c r="B58" s="161"/>
      <c r="C58" s="161"/>
      <c r="D58" s="161"/>
      <c r="E58" s="161"/>
      <c r="F58" s="161"/>
    </row>
  </sheetData>
  <sheetProtection/>
  <mergeCells count="8">
    <mergeCell ref="D4:E4"/>
    <mergeCell ref="D36:E36"/>
    <mergeCell ref="A36:A37"/>
    <mergeCell ref="B36:B37"/>
    <mergeCell ref="C4:C5"/>
    <mergeCell ref="C36:C37"/>
    <mergeCell ref="A4:A5"/>
    <mergeCell ref="B4:B5"/>
  </mergeCells>
  <printOptions/>
  <pageMargins left="0.7874015748031497" right="0.1968503937007874" top="0.7874015748031497" bottom="0.2755905511811024" header="0.5118110236220472" footer="0.275590551181102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E22"/>
  <sheetViews>
    <sheetView zoomScalePageLayoutView="0" workbookViewId="0" topLeftCell="A1">
      <selection activeCell="K15" sqref="K15"/>
    </sheetView>
  </sheetViews>
  <sheetFormatPr defaultColWidth="9.00390625" defaultRowHeight="13.5"/>
  <cols>
    <col min="1" max="4" width="16.75390625" style="80" customWidth="1"/>
    <col min="5" max="5" width="9.375" style="79" customWidth="1"/>
    <col min="6" max="16384" width="9.00390625" style="79" customWidth="1"/>
  </cols>
  <sheetData>
    <row r="1" ht="12.75" customHeight="1">
      <c r="A1" s="4" t="s">
        <v>127</v>
      </c>
    </row>
    <row r="2" spans="1:4" ht="18" customHeight="1">
      <c r="A2" s="53" t="s">
        <v>148</v>
      </c>
      <c r="B2" s="53"/>
      <c r="C2" s="45"/>
      <c r="D2" s="45"/>
    </row>
    <row r="3" spans="4:5" ht="12.75" customHeight="1">
      <c r="D3" s="54" t="s">
        <v>115</v>
      </c>
      <c r="E3" s="11"/>
    </row>
    <row r="4" spans="1:4" ht="27" customHeight="1">
      <c r="A4" s="26" t="s">
        <v>141</v>
      </c>
      <c r="B4" s="103" t="s">
        <v>133</v>
      </c>
      <c r="C4" s="104" t="s">
        <v>141</v>
      </c>
      <c r="D4" s="103" t="s">
        <v>133</v>
      </c>
    </row>
    <row r="5" spans="1:4" ht="4.5" customHeight="1">
      <c r="A5" s="69"/>
      <c r="B5" s="70"/>
      <c r="C5" s="72"/>
      <c r="D5" s="75"/>
    </row>
    <row r="6" spans="1:4" ht="19.5" customHeight="1">
      <c r="A6" s="101" t="s">
        <v>2</v>
      </c>
      <c r="B6" s="154">
        <f>SUM(B8:B20,D8:D20)</f>
        <v>1429414392</v>
      </c>
      <c r="C6" s="73"/>
      <c r="D6" s="49"/>
    </row>
    <row r="7" spans="1:4" ht="4.5" customHeight="1">
      <c r="A7" s="101"/>
      <c r="B7" s="106"/>
      <c r="C7" s="73"/>
      <c r="D7" s="49"/>
    </row>
    <row r="8" spans="1:4" ht="19.5" customHeight="1">
      <c r="A8" s="101" t="s">
        <v>43</v>
      </c>
      <c r="B8" s="154">
        <v>190000000</v>
      </c>
      <c r="C8" s="105" t="s">
        <v>56</v>
      </c>
      <c r="D8" s="154">
        <v>37984113</v>
      </c>
    </row>
    <row r="9" spans="1:4" ht="19.5" customHeight="1">
      <c r="A9" s="101" t="s">
        <v>44</v>
      </c>
      <c r="B9" s="154">
        <v>72288000</v>
      </c>
      <c r="C9" s="105" t="s">
        <v>57</v>
      </c>
      <c r="D9" s="154">
        <v>28904003</v>
      </c>
    </row>
    <row r="10" spans="1:4" ht="19.5" customHeight="1">
      <c r="A10" s="101" t="s">
        <v>45</v>
      </c>
      <c r="B10" s="154">
        <v>60260000</v>
      </c>
      <c r="C10" s="105" t="s">
        <v>58</v>
      </c>
      <c r="D10" s="154">
        <v>22090000</v>
      </c>
    </row>
    <row r="11" spans="1:4" ht="19.5" customHeight="1">
      <c r="A11" s="101" t="s">
        <v>46</v>
      </c>
      <c r="B11" s="154">
        <v>66335000</v>
      </c>
      <c r="C11" s="105" t="s">
        <v>59</v>
      </c>
      <c r="D11" s="154">
        <v>25714716</v>
      </c>
    </row>
    <row r="12" spans="1:4" ht="19.5" customHeight="1">
      <c r="A12" s="101" t="s">
        <v>47</v>
      </c>
      <c r="B12" s="154">
        <v>48024000</v>
      </c>
      <c r="C12" s="105" t="s">
        <v>60</v>
      </c>
      <c r="D12" s="154">
        <v>28366000</v>
      </c>
    </row>
    <row r="13" spans="1:4" ht="19.5" customHeight="1">
      <c r="A13" s="101" t="s">
        <v>48</v>
      </c>
      <c r="B13" s="154">
        <v>88410000</v>
      </c>
      <c r="C13" s="105" t="s">
        <v>61</v>
      </c>
      <c r="D13" s="154">
        <v>27685000</v>
      </c>
    </row>
    <row r="14" spans="1:4" ht="19.5" customHeight="1">
      <c r="A14" s="101" t="s">
        <v>49</v>
      </c>
      <c r="B14" s="154">
        <v>42930000</v>
      </c>
      <c r="C14" s="105" t="s">
        <v>62</v>
      </c>
      <c r="D14" s="154">
        <v>38496000</v>
      </c>
    </row>
    <row r="15" spans="1:4" ht="19.5" customHeight="1">
      <c r="A15" s="101" t="s">
        <v>50</v>
      </c>
      <c r="B15" s="154">
        <v>80736335</v>
      </c>
      <c r="C15" s="105" t="s">
        <v>63</v>
      </c>
      <c r="D15" s="154">
        <v>27816728</v>
      </c>
    </row>
    <row r="16" spans="1:4" ht="19.5" customHeight="1">
      <c r="A16" s="101" t="s">
        <v>51</v>
      </c>
      <c r="B16" s="154">
        <v>136001318</v>
      </c>
      <c r="C16" s="105" t="s">
        <v>64</v>
      </c>
      <c r="D16" s="154">
        <v>49855000</v>
      </c>
    </row>
    <row r="17" spans="1:4" ht="19.5" customHeight="1">
      <c r="A17" s="101" t="s">
        <v>52</v>
      </c>
      <c r="B17" s="154">
        <v>35582195</v>
      </c>
      <c r="C17" s="105" t="s">
        <v>65</v>
      </c>
      <c r="D17" s="154">
        <v>36248000</v>
      </c>
    </row>
    <row r="18" spans="1:4" ht="19.5" customHeight="1">
      <c r="A18" s="101" t="s">
        <v>53</v>
      </c>
      <c r="B18" s="154">
        <v>59178000</v>
      </c>
      <c r="C18" s="105" t="s">
        <v>66</v>
      </c>
      <c r="D18" s="154">
        <v>20880000</v>
      </c>
    </row>
    <row r="19" spans="1:4" ht="19.5" customHeight="1">
      <c r="A19" s="101" t="s">
        <v>54</v>
      </c>
      <c r="B19" s="154">
        <v>55280000</v>
      </c>
      <c r="C19" s="105" t="s">
        <v>67</v>
      </c>
      <c r="D19" s="154">
        <v>30437265</v>
      </c>
    </row>
    <row r="20" spans="1:4" ht="19.5" customHeight="1">
      <c r="A20" s="101" t="s">
        <v>55</v>
      </c>
      <c r="B20" s="154">
        <v>50107719</v>
      </c>
      <c r="C20" s="105" t="s">
        <v>68</v>
      </c>
      <c r="D20" s="154">
        <v>69805000</v>
      </c>
    </row>
    <row r="21" spans="1:4" ht="4.5" customHeight="1">
      <c r="A21" s="44"/>
      <c r="B21" s="71"/>
      <c r="C21" s="74"/>
      <c r="D21" s="71"/>
    </row>
    <row r="22" spans="1:4" ht="13.5" customHeight="1">
      <c r="A22" s="76" t="s">
        <v>112</v>
      </c>
      <c r="B22" s="13"/>
      <c r="C22" s="13"/>
      <c r="D22" s="13"/>
    </row>
    <row r="23" ht="13.5" customHeight="1"/>
    <row r="24" ht="13.5" customHeight="1"/>
  </sheetData>
  <sheetProtection/>
  <printOptions/>
  <pageMargins left="0.7086614173228347" right="0.7086614173228347" top="0.984251968503937" bottom="0.984251968503937" header="0.5118110236220472" footer="0.5118110236220472"/>
  <pageSetup cellComments="asDisplayed"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H39"/>
  <sheetViews>
    <sheetView zoomScalePageLayoutView="0" workbookViewId="0" topLeftCell="A1">
      <selection activeCell="O14" sqref="O14"/>
    </sheetView>
  </sheetViews>
  <sheetFormatPr defaultColWidth="9.00390625" defaultRowHeight="13.5"/>
  <cols>
    <col min="1" max="1" width="1.75390625" style="161" customWidth="1"/>
    <col min="2" max="2" width="14.75390625" style="161" customWidth="1"/>
    <col min="3" max="3" width="0.875" style="161" customWidth="1"/>
    <col min="4" max="8" width="13.75390625" style="161" customWidth="1"/>
    <col min="9" max="16384" width="9.00390625" style="161" customWidth="1"/>
  </cols>
  <sheetData>
    <row r="1" spans="1:5" ht="12.75" customHeight="1">
      <c r="A1" s="4" t="s">
        <v>127</v>
      </c>
      <c r="B1" s="162"/>
      <c r="C1" s="162"/>
      <c r="D1" s="162"/>
      <c r="E1" s="162"/>
    </row>
    <row r="2" spans="1:8" ht="18" customHeight="1">
      <c r="A2" s="53" t="s">
        <v>128</v>
      </c>
      <c r="B2" s="145"/>
      <c r="C2" s="145"/>
      <c r="D2" s="145"/>
      <c r="E2" s="145"/>
      <c r="F2" s="145"/>
      <c r="G2" s="145"/>
      <c r="H2" s="145"/>
    </row>
    <row r="3" spans="1:8" ht="13.5" customHeight="1">
      <c r="A3" s="57" t="s">
        <v>109</v>
      </c>
      <c r="B3" s="12"/>
      <c r="C3" s="2"/>
      <c r="F3" s="146"/>
      <c r="G3" s="146"/>
      <c r="H3" s="146" t="s">
        <v>116</v>
      </c>
    </row>
    <row r="4" spans="1:8" ht="27" customHeight="1">
      <c r="A4" s="210" t="s">
        <v>69</v>
      </c>
      <c r="B4" s="210"/>
      <c r="C4" s="26"/>
      <c r="D4" s="37" t="s">
        <v>118</v>
      </c>
      <c r="E4" s="37" t="s">
        <v>122</v>
      </c>
      <c r="F4" s="37" t="s">
        <v>125</v>
      </c>
      <c r="G4" s="37" t="s">
        <v>152</v>
      </c>
      <c r="H4" s="37" t="s">
        <v>155</v>
      </c>
    </row>
    <row r="5" spans="1:8" ht="4.5" customHeight="1">
      <c r="A5" s="209"/>
      <c r="B5" s="209"/>
      <c r="C5" s="32"/>
      <c r="D5" s="124"/>
      <c r="E5" s="124"/>
      <c r="F5" s="123"/>
      <c r="G5" s="123"/>
      <c r="H5" s="123"/>
    </row>
    <row r="6" spans="1:8" ht="18" customHeight="1">
      <c r="A6" s="192" t="s">
        <v>3</v>
      </c>
      <c r="B6" s="192"/>
      <c r="C6" s="21"/>
      <c r="D6" s="139">
        <v>75811974928</v>
      </c>
      <c r="E6" s="139">
        <v>69129359886</v>
      </c>
      <c r="F6" s="139">
        <v>69313255596</v>
      </c>
      <c r="G6" s="139">
        <v>71462831715</v>
      </c>
      <c r="H6" s="139">
        <v>73878391333</v>
      </c>
    </row>
    <row r="7" spans="1:8" ht="4.5" customHeight="1">
      <c r="A7" s="192"/>
      <c r="B7" s="192"/>
      <c r="C7" s="21"/>
      <c r="D7" s="139"/>
      <c r="E7" s="139"/>
      <c r="F7" s="139"/>
      <c r="G7" s="139"/>
      <c r="H7" s="139"/>
    </row>
    <row r="8" spans="1:8" ht="18" customHeight="1">
      <c r="A8" s="192" t="s">
        <v>70</v>
      </c>
      <c r="B8" s="192"/>
      <c r="C8" s="21"/>
      <c r="D8" s="139">
        <f>SUM(D9:D16)</f>
        <v>52700031398</v>
      </c>
      <c r="E8" s="139">
        <f>SUM(E9:E16)</f>
        <v>64484423487</v>
      </c>
      <c r="F8" s="147">
        <f>SUM(F9:F16)</f>
        <v>53693423899</v>
      </c>
      <c r="G8" s="147">
        <f>SUM(G9:G16)</f>
        <v>62138787698</v>
      </c>
      <c r="H8" s="147">
        <f>SUM(H9:H16)</f>
        <v>68603677625</v>
      </c>
    </row>
    <row r="9" spans="1:8" ht="18" customHeight="1">
      <c r="A9" s="20"/>
      <c r="B9" s="20" t="s">
        <v>4</v>
      </c>
      <c r="C9" s="21"/>
      <c r="D9" s="139">
        <v>19787804843</v>
      </c>
      <c r="E9" s="139">
        <v>31411890296</v>
      </c>
      <c r="F9" s="139">
        <v>18488985778</v>
      </c>
      <c r="G9" s="139">
        <v>25087114294</v>
      </c>
      <c r="H9" s="139">
        <v>30490744437</v>
      </c>
    </row>
    <row r="10" spans="1:8" ht="18" customHeight="1">
      <c r="A10" s="20"/>
      <c r="B10" s="143" t="s">
        <v>5</v>
      </c>
      <c r="C10" s="21"/>
      <c r="D10" s="139">
        <v>16400053698</v>
      </c>
      <c r="E10" s="139">
        <v>16444145124</v>
      </c>
      <c r="F10" s="139">
        <v>17888545747</v>
      </c>
      <c r="G10" s="139">
        <v>18657538443</v>
      </c>
      <c r="H10" s="139">
        <v>18906601476</v>
      </c>
    </row>
    <row r="11" spans="1:8" ht="18" customHeight="1">
      <c r="A11" s="20"/>
      <c r="B11" s="20" t="s">
        <v>6</v>
      </c>
      <c r="C11" s="21"/>
      <c r="D11" s="139">
        <v>5198230682</v>
      </c>
      <c r="E11" s="139">
        <v>4859924730</v>
      </c>
      <c r="F11" s="139">
        <v>4936573598</v>
      </c>
      <c r="G11" s="139">
        <v>5002031153</v>
      </c>
      <c r="H11" s="139">
        <v>5358104584</v>
      </c>
    </row>
    <row r="12" spans="1:8" ht="18" customHeight="1">
      <c r="A12" s="20"/>
      <c r="B12" s="20" t="s">
        <v>7</v>
      </c>
      <c r="C12" s="21"/>
      <c r="D12" s="139">
        <v>167073709</v>
      </c>
      <c r="E12" s="139">
        <v>174808800</v>
      </c>
      <c r="F12" s="139">
        <v>172278892</v>
      </c>
      <c r="G12" s="139">
        <v>155032944</v>
      </c>
      <c r="H12" s="139">
        <v>153079049</v>
      </c>
    </row>
    <row r="13" spans="1:8" ht="18" customHeight="1">
      <c r="A13" s="20"/>
      <c r="B13" s="20" t="s">
        <v>8</v>
      </c>
      <c r="C13" s="21"/>
      <c r="D13" s="139">
        <v>332919340</v>
      </c>
      <c r="E13" s="140">
        <v>0</v>
      </c>
      <c r="F13" s="140">
        <v>0</v>
      </c>
      <c r="G13" s="140">
        <v>0</v>
      </c>
      <c r="H13" s="140">
        <v>0</v>
      </c>
    </row>
    <row r="14" spans="1:8" ht="18" customHeight="1">
      <c r="A14" s="20"/>
      <c r="B14" s="143" t="s">
        <v>9</v>
      </c>
      <c r="C14" s="21"/>
      <c r="D14" s="139">
        <v>74818090</v>
      </c>
      <c r="E14" s="139">
        <v>12344880</v>
      </c>
      <c r="F14" s="140">
        <v>0</v>
      </c>
      <c r="G14" s="140">
        <v>0</v>
      </c>
      <c r="H14" s="140">
        <v>0</v>
      </c>
    </row>
    <row r="15" spans="1:8" ht="18" customHeight="1">
      <c r="A15" s="20"/>
      <c r="B15" s="20" t="s">
        <v>10</v>
      </c>
      <c r="C15" s="21"/>
      <c r="D15" s="139">
        <v>8446481117</v>
      </c>
      <c r="E15" s="139">
        <v>9007508190</v>
      </c>
      <c r="F15" s="139">
        <v>9494893561</v>
      </c>
      <c r="G15" s="139">
        <v>10259040904</v>
      </c>
      <c r="H15" s="139">
        <v>10678512357</v>
      </c>
    </row>
    <row r="16" spans="1:8" ht="18" customHeight="1">
      <c r="A16" s="20"/>
      <c r="B16" s="142" t="s">
        <v>113</v>
      </c>
      <c r="C16" s="21"/>
      <c r="D16" s="139">
        <v>2292649919</v>
      </c>
      <c r="E16" s="139">
        <v>2573801467</v>
      </c>
      <c r="F16" s="139">
        <v>2712146323</v>
      </c>
      <c r="G16" s="139">
        <v>2978029960</v>
      </c>
      <c r="H16" s="139">
        <v>3016635722</v>
      </c>
    </row>
    <row r="17" spans="1:8" ht="4.5" customHeight="1">
      <c r="A17" s="15"/>
      <c r="B17" s="15"/>
      <c r="C17" s="22"/>
      <c r="D17" s="123"/>
      <c r="E17" s="123"/>
      <c r="F17" s="167"/>
      <c r="G17" s="167"/>
      <c r="H17" s="167"/>
    </row>
    <row r="18" spans="1:8" ht="13.5" customHeight="1">
      <c r="A18" s="76" t="s">
        <v>111</v>
      </c>
      <c r="B18" s="76"/>
      <c r="C18" s="13"/>
      <c r="D18" s="13"/>
      <c r="E18" s="38"/>
      <c r="F18" s="168"/>
      <c r="G18" s="168"/>
      <c r="H18" s="168"/>
    </row>
    <row r="19" spans="1:5" ht="13.5" customHeight="1">
      <c r="A19" s="78" t="s">
        <v>143</v>
      </c>
      <c r="B19" s="77"/>
      <c r="E19" s="17"/>
    </row>
    <row r="20" spans="1:5" ht="13.5" customHeight="1">
      <c r="A20" s="78" t="s">
        <v>144</v>
      </c>
      <c r="B20" s="77"/>
      <c r="E20" s="17"/>
    </row>
    <row r="21" spans="1:5" ht="13.5" customHeight="1">
      <c r="A21" s="78"/>
      <c r="B21" s="77"/>
      <c r="E21" s="17"/>
    </row>
    <row r="22" spans="1:8" ht="12.75" customHeight="1">
      <c r="A22" s="57" t="s">
        <v>110</v>
      </c>
      <c r="B22" s="12"/>
      <c r="C22" s="2"/>
      <c r="E22" s="17"/>
      <c r="F22" s="148"/>
      <c r="G22" s="148"/>
      <c r="H22" s="148" t="s">
        <v>116</v>
      </c>
    </row>
    <row r="23" spans="1:8" ht="27" customHeight="1">
      <c r="A23" s="211" t="s">
        <v>69</v>
      </c>
      <c r="B23" s="212"/>
      <c r="C23" s="26"/>
      <c r="D23" s="37" t="s">
        <v>118</v>
      </c>
      <c r="E23" s="37" t="s">
        <v>122</v>
      </c>
      <c r="F23" s="37" t="s">
        <v>125</v>
      </c>
      <c r="G23" s="37" t="s">
        <v>152</v>
      </c>
      <c r="H23" s="37" t="s">
        <v>155</v>
      </c>
    </row>
    <row r="24" spans="1:8" ht="4.5" customHeight="1">
      <c r="A24" s="209"/>
      <c r="B24" s="209"/>
      <c r="C24" s="32"/>
      <c r="D24" s="124"/>
      <c r="E24" s="124"/>
      <c r="F24" s="123"/>
      <c r="G24" s="123"/>
      <c r="H24" s="123"/>
    </row>
    <row r="25" spans="1:8" ht="18" customHeight="1">
      <c r="A25" s="192" t="s">
        <v>3</v>
      </c>
      <c r="B25" s="192"/>
      <c r="C25" s="21"/>
      <c r="D25" s="140">
        <v>72950093310</v>
      </c>
      <c r="E25" s="140">
        <v>66402625855</v>
      </c>
      <c r="F25" s="149">
        <v>66421823918</v>
      </c>
      <c r="G25" s="149">
        <v>67492822706</v>
      </c>
      <c r="H25" s="149">
        <v>70402528676</v>
      </c>
    </row>
    <row r="26" spans="1:8" ht="4.5" customHeight="1">
      <c r="A26" s="192"/>
      <c r="B26" s="192"/>
      <c r="C26" s="21"/>
      <c r="D26" s="140"/>
      <c r="E26" s="140"/>
      <c r="F26" s="140"/>
      <c r="G26" s="140"/>
      <c r="H26" s="140"/>
    </row>
    <row r="27" spans="1:8" ht="18" customHeight="1">
      <c r="A27" s="192" t="s">
        <v>70</v>
      </c>
      <c r="B27" s="192"/>
      <c r="C27" s="21"/>
      <c r="D27" s="140">
        <f>SUM(D28:D35)</f>
        <v>52530798583</v>
      </c>
      <c r="E27" s="140">
        <f>SUM(E28:E35)</f>
        <v>64411293166</v>
      </c>
      <c r="F27" s="149">
        <f>SUM(F28:F35)</f>
        <v>53406276603</v>
      </c>
      <c r="G27" s="149">
        <f>SUM(G28:G35)</f>
        <v>61743741384</v>
      </c>
      <c r="H27" s="149">
        <f>SUM(H28:H35)</f>
        <v>68162964176</v>
      </c>
    </row>
    <row r="28" spans="1:8" ht="18" customHeight="1">
      <c r="A28" s="20"/>
      <c r="B28" s="20" t="s">
        <v>4</v>
      </c>
      <c r="C28" s="21"/>
      <c r="D28" s="140">
        <v>19779897255</v>
      </c>
      <c r="E28" s="140">
        <v>31383528608</v>
      </c>
      <c r="F28" s="140">
        <v>18365839525</v>
      </c>
      <c r="G28" s="140">
        <v>24963517267</v>
      </c>
      <c r="H28" s="140">
        <v>30367904826</v>
      </c>
    </row>
    <row r="29" spans="1:8" ht="18" customHeight="1">
      <c r="A29" s="20"/>
      <c r="B29" s="143" t="s">
        <v>5</v>
      </c>
      <c r="C29" s="21"/>
      <c r="D29" s="140">
        <v>16342553429</v>
      </c>
      <c r="E29" s="140">
        <v>16460031322</v>
      </c>
      <c r="F29" s="140">
        <v>17759924972</v>
      </c>
      <c r="G29" s="140">
        <v>18436576235</v>
      </c>
      <c r="H29" s="140">
        <v>18651616528</v>
      </c>
    </row>
    <row r="30" spans="1:8" ht="18" customHeight="1">
      <c r="A30" s="20"/>
      <c r="B30" s="20" t="s">
        <v>6</v>
      </c>
      <c r="C30" s="21"/>
      <c r="D30" s="140">
        <v>5172504470</v>
      </c>
      <c r="E30" s="140">
        <v>4845060948</v>
      </c>
      <c r="F30" s="140">
        <v>4925200083</v>
      </c>
      <c r="G30" s="140">
        <v>4965822744</v>
      </c>
      <c r="H30" s="140">
        <v>5334723304</v>
      </c>
    </row>
    <row r="31" spans="1:8" ht="18" customHeight="1">
      <c r="A31" s="20"/>
      <c r="B31" s="20" t="s">
        <v>7</v>
      </c>
      <c r="C31" s="21"/>
      <c r="D31" s="140">
        <v>150953218</v>
      </c>
      <c r="E31" s="140">
        <v>158744306</v>
      </c>
      <c r="F31" s="140">
        <v>171935544</v>
      </c>
      <c r="G31" s="140">
        <v>154311418</v>
      </c>
      <c r="H31" s="140">
        <v>152193230</v>
      </c>
    </row>
    <row r="32" spans="1:8" ht="18" customHeight="1">
      <c r="A32" s="20"/>
      <c r="B32" s="20" t="s">
        <v>8</v>
      </c>
      <c r="C32" s="21"/>
      <c r="D32" s="140">
        <v>332919340</v>
      </c>
      <c r="E32" s="140">
        <v>0</v>
      </c>
      <c r="F32" s="140">
        <v>0</v>
      </c>
      <c r="G32" s="140">
        <v>0</v>
      </c>
      <c r="H32" s="140">
        <v>0</v>
      </c>
    </row>
    <row r="33" spans="1:8" ht="18" customHeight="1">
      <c r="A33" s="20"/>
      <c r="B33" s="143" t="s">
        <v>9</v>
      </c>
      <c r="C33" s="21"/>
      <c r="D33" s="140">
        <v>71982024</v>
      </c>
      <c r="E33" s="140">
        <v>12344880</v>
      </c>
      <c r="F33" s="140">
        <v>0</v>
      </c>
      <c r="G33" s="140">
        <v>0</v>
      </c>
      <c r="H33" s="140">
        <v>0</v>
      </c>
    </row>
    <row r="34" spans="1:8" ht="18" customHeight="1">
      <c r="A34" s="20"/>
      <c r="B34" s="20" t="s">
        <v>10</v>
      </c>
      <c r="C34" s="21"/>
      <c r="D34" s="140">
        <v>8404424059</v>
      </c>
      <c r="E34" s="140">
        <v>8984011451</v>
      </c>
      <c r="F34" s="140">
        <v>9483144011</v>
      </c>
      <c r="G34" s="140">
        <v>10255380985</v>
      </c>
      <c r="H34" s="140">
        <v>10655986364</v>
      </c>
    </row>
    <row r="35" spans="1:8" ht="18" customHeight="1">
      <c r="A35" s="20"/>
      <c r="B35" s="142" t="s">
        <v>113</v>
      </c>
      <c r="C35" s="21"/>
      <c r="D35" s="140">
        <v>2275564788</v>
      </c>
      <c r="E35" s="140">
        <v>2567571651</v>
      </c>
      <c r="F35" s="140">
        <v>2700232468</v>
      </c>
      <c r="G35" s="140">
        <v>2968132735</v>
      </c>
      <c r="H35" s="140">
        <v>3000539924</v>
      </c>
    </row>
    <row r="36" spans="1:8" ht="4.5" customHeight="1">
      <c r="A36" s="15"/>
      <c r="B36" s="15"/>
      <c r="C36" s="22"/>
      <c r="D36" s="123"/>
      <c r="E36" s="123"/>
      <c r="F36" s="167"/>
      <c r="G36" s="167"/>
      <c r="H36" s="167"/>
    </row>
    <row r="37" spans="1:8" ht="13.5" customHeight="1">
      <c r="A37" s="76" t="s">
        <v>111</v>
      </c>
      <c r="B37" s="38"/>
      <c r="C37" s="13"/>
      <c r="D37" s="13"/>
      <c r="E37" s="13"/>
      <c r="F37" s="168"/>
      <c r="G37" s="168"/>
      <c r="H37" s="168"/>
    </row>
    <row r="38" spans="1:2" ht="13.5" customHeight="1">
      <c r="A38" s="78" t="s">
        <v>143</v>
      </c>
      <c r="B38" s="77"/>
    </row>
    <row r="39" spans="1:2" ht="13.5" customHeight="1">
      <c r="A39" s="78" t="s">
        <v>144</v>
      </c>
      <c r="B39" s="77"/>
    </row>
  </sheetData>
  <sheetProtection/>
  <mergeCells count="10">
    <mergeCell ref="A24:B24"/>
    <mergeCell ref="A25:B25"/>
    <mergeCell ref="A26:B26"/>
    <mergeCell ref="A27:B27"/>
    <mergeCell ref="A4:B4"/>
    <mergeCell ref="A5:B5"/>
    <mergeCell ref="A6:B6"/>
    <mergeCell ref="A7:B7"/>
    <mergeCell ref="A8:B8"/>
    <mergeCell ref="A23:B23"/>
  </mergeCells>
  <printOptions/>
  <pageMargins left="0.7086614173228347" right="0.708661417322834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56"/>
  <sheetViews>
    <sheetView zoomScalePageLayoutView="0" workbookViewId="0" topLeftCell="A16">
      <selection activeCell="M15" sqref="M15"/>
    </sheetView>
  </sheetViews>
  <sheetFormatPr defaultColWidth="9.00390625" defaultRowHeight="13.5"/>
  <cols>
    <col min="1" max="1" width="1.75390625" style="161" customWidth="1"/>
    <col min="2" max="2" width="16.75390625" style="161" customWidth="1"/>
    <col min="3" max="3" width="0.875" style="161" customWidth="1"/>
    <col min="4" max="8" width="13.75390625" style="161" customWidth="1"/>
    <col min="9" max="16384" width="9.00390625" style="161" customWidth="1"/>
  </cols>
  <sheetData>
    <row r="1" spans="1:5" ht="12.75" customHeight="1">
      <c r="A1" s="4" t="s">
        <v>127</v>
      </c>
      <c r="B1" s="162"/>
      <c r="C1" s="162"/>
      <c r="D1" s="162"/>
      <c r="E1" s="162"/>
    </row>
    <row r="2" spans="1:8" ht="18" customHeight="1">
      <c r="A2" s="53" t="s">
        <v>129</v>
      </c>
      <c r="B2" s="150"/>
      <c r="C2" s="150"/>
      <c r="D2" s="150"/>
      <c r="E2" s="150"/>
      <c r="F2" s="150"/>
      <c r="G2" s="150"/>
      <c r="H2" s="150"/>
    </row>
    <row r="3" spans="1:8" ht="13.5" customHeight="1">
      <c r="A3" s="57" t="s">
        <v>109</v>
      </c>
      <c r="B3" s="12"/>
      <c r="C3" s="2"/>
      <c r="E3" s="1"/>
      <c r="F3" s="146"/>
      <c r="G3" s="146"/>
      <c r="H3" s="146" t="s">
        <v>116</v>
      </c>
    </row>
    <row r="4" spans="1:8" ht="24" customHeight="1">
      <c r="A4" s="213" t="s">
        <v>11</v>
      </c>
      <c r="B4" s="213"/>
      <c r="C4" s="26"/>
      <c r="D4" s="37" t="s">
        <v>118</v>
      </c>
      <c r="E4" s="37" t="s">
        <v>122</v>
      </c>
      <c r="F4" s="37" t="s">
        <v>125</v>
      </c>
      <c r="G4" s="37" t="s">
        <v>151</v>
      </c>
      <c r="H4" s="37" t="s">
        <v>155</v>
      </c>
    </row>
    <row r="5" spans="1:8" ht="3" customHeight="1">
      <c r="A5" s="214"/>
      <c r="B5" s="214"/>
      <c r="C5" s="151"/>
      <c r="D5" s="17"/>
      <c r="E5" s="17"/>
      <c r="F5" s="15"/>
      <c r="G5" s="15"/>
      <c r="H5" s="15"/>
    </row>
    <row r="6" spans="1:8" ht="15.75" customHeight="1">
      <c r="A6" s="192" t="s">
        <v>2</v>
      </c>
      <c r="B6" s="192"/>
      <c r="C6" s="21"/>
      <c r="D6" s="140">
        <f>SUM(D8:D29)</f>
        <v>75811974928</v>
      </c>
      <c r="E6" s="140">
        <f>SUM(E8:E29)</f>
        <v>69129359886</v>
      </c>
      <c r="F6" s="139">
        <f>SUM(F8:F29)</f>
        <v>69313255596</v>
      </c>
      <c r="G6" s="139">
        <f>SUM(G8:G29)</f>
        <v>71462831715</v>
      </c>
      <c r="H6" s="139">
        <f>SUM(H8:H29)</f>
        <v>73878391333</v>
      </c>
    </row>
    <row r="7" spans="1:8" ht="4.5" customHeight="1">
      <c r="A7" s="192"/>
      <c r="B7" s="192"/>
      <c r="C7" s="21"/>
      <c r="D7" s="141"/>
      <c r="E7" s="141"/>
      <c r="F7" s="139"/>
      <c r="G7" s="139"/>
      <c r="H7" s="139"/>
    </row>
    <row r="8" spans="1:8" ht="15.75" customHeight="1">
      <c r="A8" s="192" t="s">
        <v>12</v>
      </c>
      <c r="B8" s="192"/>
      <c r="C8" s="21"/>
      <c r="D8" s="140">
        <v>36868649188</v>
      </c>
      <c r="E8" s="140">
        <v>36757018740</v>
      </c>
      <c r="F8" s="147">
        <v>36969667605</v>
      </c>
      <c r="G8" s="147">
        <v>37734823317</v>
      </c>
      <c r="H8" s="147">
        <v>37562412456</v>
      </c>
    </row>
    <row r="9" spans="1:8" ht="15.75" customHeight="1">
      <c r="A9" s="192" t="s">
        <v>13</v>
      </c>
      <c r="B9" s="192"/>
      <c r="C9" s="21"/>
      <c r="D9" s="140">
        <v>314573524</v>
      </c>
      <c r="E9" s="140">
        <v>314627224</v>
      </c>
      <c r="F9" s="147">
        <v>307865379</v>
      </c>
      <c r="G9" s="147">
        <v>288119398</v>
      </c>
      <c r="H9" s="147">
        <v>276387003</v>
      </c>
    </row>
    <row r="10" spans="1:8" ht="15.75" customHeight="1">
      <c r="A10" s="192" t="s">
        <v>14</v>
      </c>
      <c r="B10" s="192"/>
      <c r="C10" s="21"/>
      <c r="D10" s="140">
        <v>183282000</v>
      </c>
      <c r="E10" s="140">
        <v>186098000</v>
      </c>
      <c r="F10" s="147">
        <v>175211000</v>
      </c>
      <c r="G10" s="147">
        <v>167854000</v>
      </c>
      <c r="H10" s="147">
        <v>213617000</v>
      </c>
    </row>
    <row r="11" spans="1:8" ht="15.75" customHeight="1">
      <c r="A11" s="192" t="s">
        <v>100</v>
      </c>
      <c r="B11" s="192"/>
      <c r="C11" s="21"/>
      <c r="D11" s="140">
        <v>55615000</v>
      </c>
      <c r="E11" s="140">
        <v>70330000</v>
      </c>
      <c r="F11" s="147">
        <v>78103000</v>
      </c>
      <c r="G11" s="147">
        <v>84690000</v>
      </c>
      <c r="H11" s="147">
        <v>145730000</v>
      </c>
    </row>
    <row r="12" spans="1:8" ht="15.75" customHeight="1">
      <c r="A12" s="215" t="s">
        <v>102</v>
      </c>
      <c r="B12" s="215"/>
      <c r="C12" s="21"/>
      <c r="D12" s="140">
        <v>23855000</v>
      </c>
      <c r="E12" s="140">
        <v>21750000</v>
      </c>
      <c r="F12" s="147">
        <v>17398000</v>
      </c>
      <c r="G12" s="147">
        <v>21684000</v>
      </c>
      <c r="H12" s="147">
        <v>190233000</v>
      </c>
    </row>
    <row r="13" spans="1:8" ht="15.75" customHeight="1">
      <c r="A13" s="192" t="s">
        <v>15</v>
      </c>
      <c r="B13" s="192"/>
      <c r="C13" s="21"/>
      <c r="D13" s="140">
        <v>2250337000</v>
      </c>
      <c r="E13" s="140">
        <v>2246470000</v>
      </c>
      <c r="F13" s="147">
        <v>2281045000</v>
      </c>
      <c r="G13" s="147">
        <v>2297396000</v>
      </c>
      <c r="H13" s="147">
        <v>2277816000</v>
      </c>
    </row>
    <row r="14" spans="1:8" ht="15.75" customHeight="1">
      <c r="A14" s="216" t="s">
        <v>16</v>
      </c>
      <c r="B14" s="216"/>
      <c r="C14" s="21"/>
      <c r="D14" s="139">
        <v>0</v>
      </c>
      <c r="E14" s="139">
        <v>0</v>
      </c>
      <c r="F14" s="147">
        <v>0</v>
      </c>
      <c r="G14" s="147">
        <v>0</v>
      </c>
      <c r="H14" s="147">
        <v>0</v>
      </c>
    </row>
    <row r="15" spans="1:8" ht="18.75" customHeight="1">
      <c r="A15" s="217" t="s">
        <v>117</v>
      </c>
      <c r="B15" s="217"/>
      <c r="C15" s="152"/>
      <c r="D15" s="140">
        <v>182236000</v>
      </c>
      <c r="E15" s="140">
        <v>456663000</v>
      </c>
      <c r="F15" s="147">
        <v>483548000</v>
      </c>
      <c r="G15" s="147">
        <v>493252000</v>
      </c>
      <c r="H15" s="147">
        <v>433668000</v>
      </c>
    </row>
    <row r="16" spans="1:8" ht="15.75" customHeight="1">
      <c r="A16" s="192" t="s">
        <v>17</v>
      </c>
      <c r="B16" s="192"/>
      <c r="C16" s="21"/>
      <c r="D16" s="140">
        <v>161490000</v>
      </c>
      <c r="E16" s="140">
        <v>187054000</v>
      </c>
      <c r="F16" s="147">
        <v>154220000</v>
      </c>
      <c r="G16" s="147">
        <v>174432000</v>
      </c>
      <c r="H16" s="147">
        <v>171163000</v>
      </c>
    </row>
    <row r="17" spans="1:8" ht="15.75" customHeight="1">
      <c r="A17" s="192" t="s">
        <v>19</v>
      </c>
      <c r="B17" s="192"/>
      <c r="C17" s="21"/>
      <c r="D17" s="140">
        <v>396766000</v>
      </c>
      <c r="E17" s="140">
        <v>310405000</v>
      </c>
      <c r="F17" s="147">
        <v>358186000</v>
      </c>
      <c r="G17" s="147">
        <v>140595000</v>
      </c>
      <c r="H17" s="147">
        <v>139373000</v>
      </c>
    </row>
    <row r="18" spans="1:8" ht="15.75" customHeight="1">
      <c r="A18" s="192" t="s">
        <v>20</v>
      </c>
      <c r="B18" s="192"/>
      <c r="C18" s="21"/>
      <c r="D18" s="140">
        <v>41026000</v>
      </c>
      <c r="E18" s="140">
        <v>33973000</v>
      </c>
      <c r="F18" s="147">
        <v>55640000</v>
      </c>
      <c r="G18" s="147">
        <v>56051000</v>
      </c>
      <c r="H18" s="147">
        <v>39393000</v>
      </c>
    </row>
    <row r="19" spans="1:8" ht="15.75" customHeight="1">
      <c r="A19" s="215" t="s">
        <v>18</v>
      </c>
      <c r="B19" s="215"/>
      <c r="C19" s="21"/>
      <c r="D19" s="140">
        <v>30270000</v>
      </c>
      <c r="E19" s="140">
        <v>28641000</v>
      </c>
      <c r="F19" s="147">
        <v>28375000</v>
      </c>
      <c r="G19" s="147">
        <v>28787000</v>
      </c>
      <c r="H19" s="147">
        <v>27362000</v>
      </c>
    </row>
    <row r="20" spans="1:8" ht="15.75" customHeight="1">
      <c r="A20" s="192" t="s">
        <v>21</v>
      </c>
      <c r="B20" s="192"/>
      <c r="C20" s="21"/>
      <c r="D20" s="140">
        <v>558491104</v>
      </c>
      <c r="E20" s="140">
        <v>538561151</v>
      </c>
      <c r="F20" s="147">
        <v>554186411</v>
      </c>
      <c r="G20" s="147">
        <v>589025283</v>
      </c>
      <c r="H20" s="147">
        <v>610881545</v>
      </c>
    </row>
    <row r="21" spans="1:8" ht="15.75" customHeight="1">
      <c r="A21" s="192" t="s">
        <v>22</v>
      </c>
      <c r="B21" s="192"/>
      <c r="C21" s="21"/>
      <c r="D21" s="140">
        <v>1322643311</v>
      </c>
      <c r="E21" s="140">
        <v>1219058575</v>
      </c>
      <c r="F21" s="147">
        <v>1182684419</v>
      </c>
      <c r="G21" s="147">
        <v>1164483135</v>
      </c>
      <c r="H21" s="147">
        <v>1404825867</v>
      </c>
    </row>
    <row r="22" spans="1:8" ht="15.75" customHeight="1">
      <c r="A22" s="192" t="s">
        <v>23</v>
      </c>
      <c r="B22" s="192"/>
      <c r="C22" s="21"/>
      <c r="D22" s="140">
        <v>11773428162</v>
      </c>
      <c r="E22" s="140">
        <v>11955793611</v>
      </c>
      <c r="F22" s="147">
        <v>12477709524</v>
      </c>
      <c r="G22" s="147">
        <v>12847989462</v>
      </c>
      <c r="H22" s="147">
        <v>13564154867</v>
      </c>
    </row>
    <row r="23" spans="1:8" ht="15.75" customHeight="1">
      <c r="A23" s="192" t="s">
        <v>24</v>
      </c>
      <c r="B23" s="192"/>
      <c r="C23" s="21"/>
      <c r="D23" s="140">
        <v>6299140770</v>
      </c>
      <c r="E23" s="140">
        <v>7351245077</v>
      </c>
      <c r="F23" s="147">
        <v>7916305829</v>
      </c>
      <c r="G23" s="147">
        <v>8030883712</v>
      </c>
      <c r="H23" s="147">
        <v>8406609666</v>
      </c>
    </row>
    <row r="24" spans="1:8" ht="15.75" customHeight="1">
      <c r="A24" s="192" t="s">
        <v>25</v>
      </c>
      <c r="B24" s="192"/>
      <c r="C24" s="21"/>
      <c r="D24" s="140">
        <v>72724528</v>
      </c>
      <c r="E24" s="140">
        <v>45142615</v>
      </c>
      <c r="F24" s="147">
        <v>31663924</v>
      </c>
      <c r="G24" s="147">
        <v>31673407</v>
      </c>
      <c r="H24" s="147">
        <v>168229704</v>
      </c>
    </row>
    <row r="25" spans="1:8" ht="15.75" customHeight="1">
      <c r="A25" s="192" t="s">
        <v>26</v>
      </c>
      <c r="B25" s="192"/>
      <c r="C25" s="21"/>
      <c r="D25" s="140">
        <v>212033766</v>
      </c>
      <c r="E25" s="140">
        <v>60641948</v>
      </c>
      <c r="F25" s="147">
        <v>63192454</v>
      </c>
      <c r="G25" s="147">
        <v>51003305</v>
      </c>
      <c r="H25" s="147">
        <v>48338382</v>
      </c>
    </row>
    <row r="26" spans="1:8" ht="15.75" customHeight="1">
      <c r="A26" s="192" t="s">
        <v>27</v>
      </c>
      <c r="B26" s="192"/>
      <c r="C26" s="21"/>
      <c r="D26" s="140">
        <v>3796138218</v>
      </c>
      <c r="E26" s="140">
        <v>447996053</v>
      </c>
      <c r="F26" s="147">
        <v>250310660</v>
      </c>
      <c r="G26" s="147">
        <v>274075612</v>
      </c>
      <c r="H26" s="147">
        <v>370698080</v>
      </c>
    </row>
    <row r="27" spans="1:8" ht="15.75" customHeight="1">
      <c r="A27" s="192" t="s">
        <v>28</v>
      </c>
      <c r="B27" s="192"/>
      <c r="C27" s="21"/>
      <c r="D27" s="140">
        <v>5562397783</v>
      </c>
      <c r="E27" s="140">
        <v>2861881618</v>
      </c>
      <c r="F27" s="147">
        <v>2726734031</v>
      </c>
      <c r="G27" s="147">
        <v>2891431678</v>
      </c>
      <c r="H27" s="147">
        <v>3970009009</v>
      </c>
    </row>
    <row r="28" spans="1:8" ht="15.75" customHeight="1">
      <c r="A28" s="192" t="s">
        <v>29</v>
      </c>
      <c r="B28" s="192"/>
      <c r="C28" s="21"/>
      <c r="D28" s="140">
        <v>595877574</v>
      </c>
      <c r="E28" s="140">
        <v>602109274</v>
      </c>
      <c r="F28" s="147">
        <v>636309360</v>
      </c>
      <c r="G28" s="147">
        <v>586982406</v>
      </c>
      <c r="H28" s="147">
        <v>745189754</v>
      </c>
    </row>
    <row r="29" spans="1:8" ht="15.75" customHeight="1">
      <c r="A29" s="192" t="s">
        <v>30</v>
      </c>
      <c r="B29" s="192"/>
      <c r="C29" s="21"/>
      <c r="D29" s="140">
        <v>5111000000</v>
      </c>
      <c r="E29" s="140">
        <v>3433900000</v>
      </c>
      <c r="F29" s="147">
        <v>2564900000</v>
      </c>
      <c r="G29" s="147">
        <v>3507600000</v>
      </c>
      <c r="H29" s="147">
        <v>3112300000</v>
      </c>
    </row>
    <row r="30" spans="1:8" ht="3" customHeight="1">
      <c r="A30" s="15"/>
      <c r="B30" s="15"/>
      <c r="C30" s="22"/>
      <c r="D30" s="15"/>
      <c r="E30" s="39"/>
      <c r="F30" s="169"/>
      <c r="G30" s="169"/>
      <c r="H30" s="169"/>
    </row>
    <row r="31" spans="1:8" ht="13.5" customHeight="1">
      <c r="A31" s="76" t="s">
        <v>111</v>
      </c>
      <c r="B31" s="13"/>
      <c r="C31" s="13"/>
      <c r="D31" s="13"/>
      <c r="E31" s="38"/>
      <c r="F31" s="168"/>
      <c r="G31" s="168"/>
      <c r="H31" s="168"/>
    </row>
    <row r="32" ht="13.5" customHeight="1">
      <c r="E32" s="17"/>
    </row>
    <row r="33" spans="1:8" ht="12.75" customHeight="1">
      <c r="A33" s="57" t="s">
        <v>110</v>
      </c>
      <c r="B33" s="12"/>
      <c r="C33" s="2"/>
      <c r="E33" s="40"/>
      <c r="F33" s="148"/>
      <c r="G33" s="148"/>
      <c r="H33" s="148" t="s">
        <v>116</v>
      </c>
    </row>
    <row r="34" spans="1:8" ht="24" customHeight="1">
      <c r="A34" s="213" t="s">
        <v>11</v>
      </c>
      <c r="B34" s="213"/>
      <c r="C34" s="26"/>
      <c r="D34" s="37" t="s">
        <v>118</v>
      </c>
      <c r="E34" s="37" t="s">
        <v>122</v>
      </c>
      <c r="F34" s="37" t="s">
        <v>125</v>
      </c>
      <c r="G34" s="37" t="s">
        <v>151</v>
      </c>
      <c r="H34" s="37" t="s">
        <v>155</v>
      </c>
    </row>
    <row r="35" spans="1:8" ht="3" customHeight="1">
      <c r="A35" s="214"/>
      <c r="B35" s="214"/>
      <c r="C35" s="151"/>
      <c r="D35" s="17"/>
      <c r="E35" s="17"/>
      <c r="F35" s="15"/>
      <c r="G35" s="15"/>
      <c r="H35" s="15"/>
    </row>
    <row r="36" spans="1:8" ht="15.75" customHeight="1">
      <c r="A36" s="192" t="s">
        <v>2</v>
      </c>
      <c r="B36" s="192"/>
      <c r="C36" s="21"/>
      <c r="D36" s="140">
        <f>SUM(D38:D49)</f>
        <v>72950093310</v>
      </c>
      <c r="E36" s="140">
        <f>SUM(E38:E49)</f>
        <v>66402625855</v>
      </c>
      <c r="F36" s="139">
        <f>SUM(F38:F49)</f>
        <v>66421823918</v>
      </c>
      <c r="G36" s="139">
        <f>SUM(G38:G49)</f>
        <v>67492822706</v>
      </c>
      <c r="H36" s="139">
        <f>SUM(H38:H49)</f>
        <v>70402528676</v>
      </c>
    </row>
    <row r="37" spans="1:8" ht="4.5" customHeight="1">
      <c r="A37" s="192"/>
      <c r="B37" s="192"/>
      <c r="C37" s="21"/>
      <c r="D37" s="141"/>
      <c r="E37" s="141"/>
      <c r="F37" s="153"/>
      <c r="G37" s="153"/>
      <c r="H37" s="153"/>
    </row>
    <row r="38" spans="1:8" ht="15.75" customHeight="1">
      <c r="A38" s="192" t="s">
        <v>31</v>
      </c>
      <c r="B38" s="192"/>
      <c r="C38" s="21"/>
      <c r="D38" s="140">
        <v>450486840</v>
      </c>
      <c r="E38" s="140">
        <v>418756377</v>
      </c>
      <c r="F38" s="139">
        <v>550294805</v>
      </c>
      <c r="G38" s="139">
        <v>489885221</v>
      </c>
      <c r="H38" s="139">
        <v>474434680</v>
      </c>
    </row>
    <row r="39" spans="1:8" ht="15.75" customHeight="1">
      <c r="A39" s="192" t="s">
        <v>32</v>
      </c>
      <c r="B39" s="192"/>
      <c r="C39" s="21"/>
      <c r="D39" s="140">
        <v>18518936812</v>
      </c>
      <c r="E39" s="140">
        <v>8990980569</v>
      </c>
      <c r="F39" s="139">
        <v>7790319689</v>
      </c>
      <c r="G39" s="139">
        <v>8108641346</v>
      </c>
      <c r="H39" s="139">
        <v>10285966887</v>
      </c>
    </row>
    <row r="40" spans="1:8" ht="15.75" customHeight="1">
      <c r="A40" s="192" t="s">
        <v>33</v>
      </c>
      <c r="B40" s="192"/>
      <c r="C40" s="21"/>
      <c r="D40" s="140">
        <v>27173688416</v>
      </c>
      <c r="E40" s="140">
        <v>31347558624</v>
      </c>
      <c r="F40" s="139">
        <v>33277019516</v>
      </c>
      <c r="G40" s="139">
        <v>32904950852</v>
      </c>
      <c r="H40" s="139">
        <v>33625961257</v>
      </c>
    </row>
    <row r="41" spans="1:8" ht="15.75" customHeight="1">
      <c r="A41" s="192" t="s">
        <v>34</v>
      </c>
      <c r="B41" s="192"/>
      <c r="C41" s="21"/>
      <c r="D41" s="140">
        <v>4460345791</v>
      </c>
      <c r="E41" s="140">
        <v>4688704032</v>
      </c>
      <c r="F41" s="139">
        <v>4680919676</v>
      </c>
      <c r="G41" s="139">
        <v>4693011828</v>
      </c>
      <c r="H41" s="139">
        <v>5264287357</v>
      </c>
    </row>
    <row r="42" spans="1:8" ht="15.75" customHeight="1">
      <c r="A42" s="192" t="s">
        <v>35</v>
      </c>
      <c r="B42" s="192"/>
      <c r="C42" s="21"/>
      <c r="D42" s="140">
        <v>130168251</v>
      </c>
      <c r="E42" s="140">
        <v>128065554</v>
      </c>
      <c r="F42" s="139">
        <v>129578309</v>
      </c>
      <c r="G42" s="139">
        <v>131727797</v>
      </c>
      <c r="H42" s="139">
        <v>125436779</v>
      </c>
    </row>
    <row r="43" spans="1:8" ht="15.75" customHeight="1">
      <c r="A43" s="192" t="s">
        <v>36</v>
      </c>
      <c r="B43" s="192"/>
      <c r="C43" s="21"/>
      <c r="D43" s="140">
        <v>132921541</v>
      </c>
      <c r="E43" s="140">
        <v>107568170</v>
      </c>
      <c r="F43" s="139">
        <v>146128347</v>
      </c>
      <c r="G43" s="139">
        <v>294406808</v>
      </c>
      <c r="H43" s="139">
        <v>179925578</v>
      </c>
    </row>
    <row r="44" spans="1:8" ht="15.75" customHeight="1">
      <c r="A44" s="192" t="s">
        <v>37</v>
      </c>
      <c r="B44" s="192"/>
      <c r="C44" s="21"/>
      <c r="D44" s="140">
        <v>403690161</v>
      </c>
      <c r="E44" s="140">
        <v>366192595</v>
      </c>
      <c r="F44" s="139">
        <v>349095521</v>
      </c>
      <c r="G44" s="139">
        <v>337781047</v>
      </c>
      <c r="H44" s="139">
        <v>355080843</v>
      </c>
    </row>
    <row r="45" spans="1:8" ht="15.75" customHeight="1">
      <c r="A45" s="192" t="s">
        <v>38</v>
      </c>
      <c r="B45" s="192"/>
      <c r="C45" s="21"/>
      <c r="D45" s="140">
        <v>5538377242</v>
      </c>
      <c r="E45" s="140">
        <v>5797730711</v>
      </c>
      <c r="F45" s="139">
        <v>4839955540</v>
      </c>
      <c r="G45" s="139">
        <v>5522507119</v>
      </c>
      <c r="H45" s="139">
        <v>6102216355</v>
      </c>
    </row>
    <row r="46" spans="1:8" ht="15.75" customHeight="1">
      <c r="A46" s="192" t="s">
        <v>39</v>
      </c>
      <c r="B46" s="192"/>
      <c r="C46" s="21"/>
      <c r="D46" s="140">
        <v>2133122711</v>
      </c>
      <c r="E46" s="140">
        <v>2342199908</v>
      </c>
      <c r="F46" s="139">
        <v>2386329730</v>
      </c>
      <c r="G46" s="139">
        <v>2433389076</v>
      </c>
      <c r="H46" s="139">
        <v>2419622815</v>
      </c>
    </row>
    <row r="47" spans="1:8" ht="15.75" customHeight="1">
      <c r="A47" s="192" t="s">
        <v>40</v>
      </c>
      <c r="B47" s="192"/>
      <c r="C47" s="21"/>
      <c r="D47" s="140">
        <v>8746963160</v>
      </c>
      <c r="E47" s="140">
        <v>7217701984</v>
      </c>
      <c r="F47" s="139">
        <v>7713748968</v>
      </c>
      <c r="G47" s="139">
        <v>7963670781</v>
      </c>
      <c r="H47" s="139">
        <v>7221468197</v>
      </c>
    </row>
    <row r="48" spans="1:8" ht="15.75" customHeight="1">
      <c r="A48" s="192" t="s">
        <v>41</v>
      </c>
      <c r="B48" s="192"/>
      <c r="C48" s="21"/>
      <c r="D48" s="140">
        <v>5261392385</v>
      </c>
      <c r="E48" s="140">
        <v>4997167331</v>
      </c>
      <c r="F48" s="139">
        <v>4558433817</v>
      </c>
      <c r="G48" s="139">
        <v>4612850831</v>
      </c>
      <c r="H48" s="139">
        <v>4348127928</v>
      </c>
    </row>
    <row r="49" spans="1:8" ht="15.75" customHeight="1">
      <c r="A49" s="192" t="s">
        <v>42</v>
      </c>
      <c r="B49" s="192"/>
      <c r="C49" s="21"/>
      <c r="D49" s="139">
        <v>0</v>
      </c>
      <c r="E49" s="139">
        <v>0</v>
      </c>
      <c r="F49" s="139">
        <v>0</v>
      </c>
      <c r="G49" s="139">
        <v>0</v>
      </c>
      <c r="H49" s="139">
        <v>0</v>
      </c>
    </row>
    <row r="50" spans="1:8" ht="3" customHeight="1">
      <c r="A50" s="15"/>
      <c r="B50" s="15"/>
      <c r="C50" s="22"/>
      <c r="D50" s="15"/>
      <c r="E50" s="170"/>
      <c r="F50" s="169"/>
      <c r="G50" s="169"/>
      <c r="H50" s="169"/>
    </row>
    <row r="51" spans="1:8" ht="13.5" customHeight="1">
      <c r="A51" s="76" t="s">
        <v>111</v>
      </c>
      <c r="B51" s="13"/>
      <c r="C51" s="13"/>
      <c r="D51" s="13"/>
      <c r="E51" s="13"/>
      <c r="F51" s="168"/>
      <c r="G51" s="168"/>
      <c r="H51" s="168"/>
    </row>
    <row r="56" spans="1:5" ht="12.75">
      <c r="A56" s="2"/>
      <c r="B56" s="2"/>
      <c r="C56" s="2"/>
      <c r="D56" s="1"/>
      <c r="E56" s="1"/>
    </row>
  </sheetData>
  <sheetProtection/>
  <mergeCells count="42">
    <mergeCell ref="A44:B44"/>
    <mergeCell ref="A45:B45"/>
    <mergeCell ref="A46:B46"/>
    <mergeCell ref="A47:B47"/>
    <mergeCell ref="A48:B48"/>
    <mergeCell ref="A49:B49"/>
    <mergeCell ref="A38:B38"/>
    <mergeCell ref="A39:B39"/>
    <mergeCell ref="A40:B40"/>
    <mergeCell ref="A41:B41"/>
    <mergeCell ref="A42:B42"/>
    <mergeCell ref="A43:B43"/>
    <mergeCell ref="A28:B28"/>
    <mergeCell ref="A29:B29"/>
    <mergeCell ref="A34:B34"/>
    <mergeCell ref="A35:B35"/>
    <mergeCell ref="A36:B36"/>
    <mergeCell ref="A37:B37"/>
    <mergeCell ref="A22:B22"/>
    <mergeCell ref="A23:B23"/>
    <mergeCell ref="A24:B24"/>
    <mergeCell ref="A25:B25"/>
    <mergeCell ref="A26:B26"/>
    <mergeCell ref="A27:B27"/>
    <mergeCell ref="A16:B16"/>
    <mergeCell ref="A17:B17"/>
    <mergeCell ref="A18:B18"/>
    <mergeCell ref="A19:B19"/>
    <mergeCell ref="A20:B20"/>
    <mergeCell ref="A21:B21"/>
    <mergeCell ref="A10:B10"/>
    <mergeCell ref="A11:B11"/>
    <mergeCell ref="A12:B12"/>
    <mergeCell ref="A13:B13"/>
    <mergeCell ref="A14:B14"/>
    <mergeCell ref="A15:B15"/>
    <mergeCell ref="A4:B4"/>
    <mergeCell ref="A5:B5"/>
    <mergeCell ref="A6:B6"/>
    <mergeCell ref="A7:B7"/>
    <mergeCell ref="A8:B8"/>
    <mergeCell ref="A9:B9"/>
  </mergeCells>
  <printOptions/>
  <pageMargins left="0.7086614173228347" right="0.7086614173228347" top="0.984251968503937" bottom="0.7480314960629921"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49"/>
  <sheetViews>
    <sheetView zoomScalePageLayoutView="0" workbookViewId="0" topLeftCell="A19">
      <selection activeCell="D30" sqref="D30"/>
    </sheetView>
  </sheetViews>
  <sheetFormatPr defaultColWidth="9.00390625" defaultRowHeight="13.5"/>
  <cols>
    <col min="1" max="5" width="12.75390625" style="162" customWidth="1"/>
    <col min="6" max="6" width="9.00390625" style="170" customWidth="1"/>
    <col min="7" max="16384" width="9.00390625" style="161" customWidth="1"/>
  </cols>
  <sheetData>
    <row r="1" ht="12.75" customHeight="1">
      <c r="A1" s="4" t="s">
        <v>127</v>
      </c>
    </row>
    <row r="2" spans="1:5" ht="18" customHeight="1">
      <c r="A2" s="53" t="s">
        <v>149</v>
      </c>
      <c r="B2" s="53"/>
      <c r="C2" s="53"/>
      <c r="D2" s="53"/>
      <c r="E2" s="45"/>
    </row>
    <row r="3" spans="2:5" ht="12.75" customHeight="1">
      <c r="B3" s="171"/>
      <c r="C3" s="171"/>
      <c r="D3" s="171"/>
      <c r="E3" s="171"/>
    </row>
    <row r="4" spans="1:5" ht="27.75" customHeight="1">
      <c r="A4" s="183" t="s">
        <v>174</v>
      </c>
      <c r="B4" s="64" t="s">
        <v>85</v>
      </c>
      <c r="C4" s="64" t="s">
        <v>86</v>
      </c>
      <c r="D4" s="64" t="s">
        <v>87</v>
      </c>
      <c r="E4" s="51" t="s">
        <v>88</v>
      </c>
    </row>
    <row r="5" spans="1:5" ht="4.5" customHeight="1">
      <c r="A5" s="47"/>
      <c r="B5" s="48"/>
      <c r="C5" s="18"/>
      <c r="D5" s="18"/>
      <c r="E5" s="18"/>
    </row>
    <row r="6" spans="1:6" s="3" customFormat="1" ht="18" customHeight="1">
      <c r="A6" s="182" t="s">
        <v>103</v>
      </c>
      <c r="B6" s="179">
        <v>192734999</v>
      </c>
      <c r="C6" s="139">
        <v>187970020</v>
      </c>
      <c r="D6" s="139">
        <f>B6-C6</f>
        <v>4764979</v>
      </c>
      <c r="E6" s="180">
        <v>0.924</v>
      </c>
      <c r="F6" s="83"/>
    </row>
    <row r="7" spans="1:5" ht="18" customHeight="1">
      <c r="A7" s="182" t="s">
        <v>44</v>
      </c>
      <c r="B7" s="179">
        <v>73878391</v>
      </c>
      <c r="C7" s="139">
        <v>70402529</v>
      </c>
      <c r="D7" s="139">
        <f>B7-C7</f>
        <v>3475862</v>
      </c>
      <c r="E7" s="181">
        <v>1.074</v>
      </c>
    </row>
    <row r="8" spans="1:5" ht="18" customHeight="1">
      <c r="A8" s="182" t="s">
        <v>45</v>
      </c>
      <c r="B8" s="179">
        <v>62327459</v>
      </c>
      <c r="C8" s="139">
        <v>59838464</v>
      </c>
      <c r="D8" s="139">
        <f aca="true" t="shared" si="0" ref="D8:D31">B8-C8</f>
        <v>2488995</v>
      </c>
      <c r="E8" s="180">
        <v>1.41</v>
      </c>
    </row>
    <row r="9" spans="1:5" ht="18" customHeight="1">
      <c r="A9" s="182" t="s">
        <v>46</v>
      </c>
      <c r="B9" s="179">
        <v>64749498</v>
      </c>
      <c r="C9" s="139">
        <v>63299110</v>
      </c>
      <c r="D9" s="139">
        <f t="shared" si="0"/>
        <v>1450388</v>
      </c>
      <c r="E9" s="180">
        <v>1.048</v>
      </c>
    </row>
    <row r="10" spans="1:5" ht="18" customHeight="1">
      <c r="A10" s="182" t="s">
        <v>47</v>
      </c>
      <c r="B10" s="179">
        <v>47518683</v>
      </c>
      <c r="C10" s="139">
        <v>46341425</v>
      </c>
      <c r="D10" s="139">
        <f t="shared" si="0"/>
        <v>1177258</v>
      </c>
      <c r="E10" s="180">
        <v>0.868</v>
      </c>
    </row>
    <row r="11" spans="1:5" ht="18" customHeight="1">
      <c r="A11" s="182" t="s">
        <v>48</v>
      </c>
      <c r="B11" s="179">
        <v>95937371</v>
      </c>
      <c r="C11" s="139">
        <v>92606681</v>
      </c>
      <c r="D11" s="139">
        <f t="shared" si="0"/>
        <v>3330690</v>
      </c>
      <c r="E11" s="180">
        <v>1.097</v>
      </c>
    </row>
    <row r="12" spans="1:5" ht="18" customHeight="1">
      <c r="A12" s="182" t="s">
        <v>49</v>
      </c>
      <c r="B12" s="179">
        <v>39802204</v>
      </c>
      <c r="C12" s="139">
        <v>38430690</v>
      </c>
      <c r="D12" s="139">
        <f t="shared" si="0"/>
        <v>1371514</v>
      </c>
      <c r="E12" s="180">
        <v>0.952</v>
      </c>
    </row>
    <row r="13" spans="1:5" ht="18" customHeight="1">
      <c r="A13" s="182" t="s">
        <v>50</v>
      </c>
      <c r="B13" s="179">
        <v>80899119</v>
      </c>
      <c r="C13" s="139">
        <v>76221677</v>
      </c>
      <c r="D13" s="139">
        <f t="shared" si="0"/>
        <v>4677442</v>
      </c>
      <c r="E13" s="180">
        <v>1.147</v>
      </c>
    </row>
    <row r="14" spans="1:5" ht="18" customHeight="1">
      <c r="A14" s="182" t="s">
        <v>51</v>
      </c>
      <c r="B14" s="179">
        <v>136778681</v>
      </c>
      <c r="C14" s="139">
        <v>132373031</v>
      </c>
      <c r="D14" s="139">
        <f t="shared" si="0"/>
        <v>4405650</v>
      </c>
      <c r="E14" s="180">
        <v>0.969</v>
      </c>
    </row>
    <row r="15" spans="1:5" ht="18" customHeight="1">
      <c r="A15" s="182" t="s">
        <v>52</v>
      </c>
      <c r="B15" s="179">
        <v>39253043</v>
      </c>
      <c r="C15" s="139">
        <v>38025564</v>
      </c>
      <c r="D15" s="139">
        <f t="shared" si="0"/>
        <v>1227479</v>
      </c>
      <c r="E15" s="180">
        <v>0.99</v>
      </c>
    </row>
    <row r="16" spans="1:5" ht="18" customHeight="1">
      <c r="A16" s="182" t="s">
        <v>53</v>
      </c>
      <c r="B16" s="179">
        <v>60636386</v>
      </c>
      <c r="C16" s="139">
        <v>57757639</v>
      </c>
      <c r="D16" s="139">
        <f t="shared" si="0"/>
        <v>2878747</v>
      </c>
      <c r="E16" s="180">
        <v>0.938</v>
      </c>
    </row>
    <row r="17" spans="1:5" ht="18" customHeight="1">
      <c r="A17" s="182" t="s">
        <v>54</v>
      </c>
      <c r="B17" s="179">
        <v>57647731</v>
      </c>
      <c r="C17" s="139">
        <v>55915325</v>
      </c>
      <c r="D17" s="139">
        <f t="shared" si="0"/>
        <v>1732406</v>
      </c>
      <c r="E17" s="180">
        <v>0.942</v>
      </c>
    </row>
    <row r="18" spans="1:5" ht="18" customHeight="1">
      <c r="A18" s="182" t="s">
        <v>55</v>
      </c>
      <c r="B18" s="179">
        <v>51370761</v>
      </c>
      <c r="C18" s="139">
        <v>49706407</v>
      </c>
      <c r="D18" s="139">
        <f t="shared" si="0"/>
        <v>1664354</v>
      </c>
      <c r="E18" s="180">
        <v>0.801</v>
      </c>
    </row>
    <row r="19" spans="1:5" ht="18" customHeight="1">
      <c r="A19" s="182" t="s">
        <v>56</v>
      </c>
      <c r="B19" s="179">
        <v>38340993</v>
      </c>
      <c r="C19" s="139">
        <v>37057939</v>
      </c>
      <c r="D19" s="139">
        <f t="shared" si="0"/>
        <v>1283054</v>
      </c>
      <c r="E19" s="180">
        <v>0.981</v>
      </c>
    </row>
    <row r="20" spans="1:5" ht="18" customHeight="1">
      <c r="A20" s="182" t="s">
        <v>57</v>
      </c>
      <c r="B20" s="179">
        <v>26157814</v>
      </c>
      <c r="C20" s="139">
        <v>25660705</v>
      </c>
      <c r="D20" s="139">
        <f t="shared" si="0"/>
        <v>497109</v>
      </c>
      <c r="E20" s="180">
        <v>0.971</v>
      </c>
    </row>
    <row r="21" spans="1:5" ht="18" customHeight="1">
      <c r="A21" s="182" t="s">
        <v>58</v>
      </c>
      <c r="B21" s="179">
        <v>23122988</v>
      </c>
      <c r="C21" s="139">
        <v>22009949</v>
      </c>
      <c r="D21" s="139">
        <f t="shared" si="0"/>
        <v>1113039</v>
      </c>
      <c r="E21" s="180">
        <v>0.729</v>
      </c>
    </row>
    <row r="22" spans="1:5" ht="18" customHeight="1">
      <c r="A22" s="182" t="s">
        <v>59</v>
      </c>
      <c r="B22" s="179">
        <v>25966549</v>
      </c>
      <c r="C22" s="139">
        <v>24664945</v>
      </c>
      <c r="D22" s="139">
        <f t="shared" si="0"/>
        <v>1301604</v>
      </c>
      <c r="E22" s="180">
        <v>0.851</v>
      </c>
    </row>
    <row r="23" spans="1:5" ht="18" customHeight="1">
      <c r="A23" s="182" t="s">
        <v>60</v>
      </c>
      <c r="B23" s="179">
        <v>29500733</v>
      </c>
      <c r="C23" s="139">
        <v>28153443</v>
      </c>
      <c r="D23" s="139">
        <f t="shared" si="0"/>
        <v>1347290</v>
      </c>
      <c r="E23" s="180">
        <v>0.838</v>
      </c>
    </row>
    <row r="24" spans="1:5" ht="18" customHeight="1">
      <c r="A24" s="182" t="s">
        <v>61</v>
      </c>
      <c r="B24" s="179">
        <v>27964136</v>
      </c>
      <c r="C24" s="139">
        <v>27195534</v>
      </c>
      <c r="D24" s="139">
        <f t="shared" si="0"/>
        <v>768602</v>
      </c>
      <c r="E24" s="180">
        <v>0.653</v>
      </c>
    </row>
    <row r="25" spans="1:5" ht="18" customHeight="1">
      <c r="A25" s="182" t="s">
        <v>62</v>
      </c>
      <c r="B25" s="179">
        <v>38562404</v>
      </c>
      <c r="C25" s="139">
        <v>37289243</v>
      </c>
      <c r="D25" s="139">
        <f t="shared" si="0"/>
        <v>1273161</v>
      </c>
      <c r="E25" s="180">
        <v>0.805</v>
      </c>
    </row>
    <row r="26" spans="1:5" ht="18" customHeight="1">
      <c r="A26" s="182" t="s">
        <v>63</v>
      </c>
      <c r="B26" s="179">
        <v>27376228</v>
      </c>
      <c r="C26" s="139">
        <v>26538176</v>
      </c>
      <c r="D26" s="139">
        <f t="shared" si="0"/>
        <v>838052</v>
      </c>
      <c r="E26" s="180">
        <v>0.791</v>
      </c>
    </row>
    <row r="27" spans="1:5" ht="18" customHeight="1">
      <c r="A27" s="182" t="s">
        <v>64</v>
      </c>
      <c r="B27" s="179">
        <v>52172917</v>
      </c>
      <c r="C27" s="139">
        <v>50327935</v>
      </c>
      <c r="D27" s="139">
        <f t="shared" si="0"/>
        <v>1844982</v>
      </c>
      <c r="E27" s="180">
        <v>1.067</v>
      </c>
    </row>
    <row r="28" spans="1:5" ht="18" customHeight="1">
      <c r="A28" s="182" t="s">
        <v>65</v>
      </c>
      <c r="B28" s="179">
        <v>30479435</v>
      </c>
      <c r="C28" s="139">
        <v>29684026</v>
      </c>
      <c r="D28" s="139">
        <f t="shared" si="0"/>
        <v>795409</v>
      </c>
      <c r="E28" s="180">
        <v>0.899</v>
      </c>
    </row>
    <row r="29" spans="1:5" ht="18" customHeight="1">
      <c r="A29" s="182" t="s">
        <v>66</v>
      </c>
      <c r="B29" s="179">
        <v>21457780</v>
      </c>
      <c r="C29" s="139">
        <v>20876240</v>
      </c>
      <c r="D29" s="139">
        <f t="shared" si="0"/>
        <v>581540</v>
      </c>
      <c r="E29" s="180">
        <v>0.946</v>
      </c>
    </row>
    <row r="30" spans="1:5" ht="18" customHeight="1">
      <c r="A30" s="182" t="s">
        <v>67</v>
      </c>
      <c r="B30" s="179">
        <v>31237584</v>
      </c>
      <c r="C30" s="139">
        <v>30552063</v>
      </c>
      <c r="D30" s="139">
        <f t="shared" si="0"/>
        <v>685521</v>
      </c>
      <c r="E30" s="180">
        <v>0.711</v>
      </c>
    </row>
    <row r="31" spans="1:5" ht="18" customHeight="1">
      <c r="A31" s="182" t="s">
        <v>68</v>
      </c>
      <c r="B31" s="179">
        <v>66856992</v>
      </c>
      <c r="C31" s="139">
        <v>65293730</v>
      </c>
      <c r="D31" s="139">
        <f t="shared" si="0"/>
        <v>1563262</v>
      </c>
      <c r="E31" s="180">
        <v>0.872</v>
      </c>
    </row>
    <row r="32" spans="1:5" ht="4.5" customHeight="1">
      <c r="A32" s="16"/>
      <c r="B32" s="68"/>
      <c r="C32" s="18"/>
      <c r="D32" s="18"/>
      <c r="E32" s="67"/>
    </row>
    <row r="33" spans="1:5" ht="13.5" customHeight="1">
      <c r="A33" s="76" t="s">
        <v>111</v>
      </c>
      <c r="B33" s="76"/>
      <c r="C33" s="76"/>
      <c r="D33" s="76"/>
      <c r="E33" s="76"/>
    </row>
    <row r="34" spans="1:5" ht="24" customHeight="1">
      <c r="A34" s="218" t="s">
        <v>180</v>
      </c>
      <c r="B34" s="218"/>
      <c r="C34" s="218"/>
      <c r="D34" s="218"/>
      <c r="E34" s="218"/>
    </row>
    <row r="35" spans="1:5" ht="13.5" customHeight="1">
      <c r="A35" s="172"/>
      <c r="B35" s="172"/>
      <c r="C35" s="172"/>
      <c r="D35" s="172"/>
      <c r="E35" s="172"/>
    </row>
    <row r="36" spans="2:5" ht="12.75">
      <c r="B36" s="173"/>
      <c r="C36" s="173"/>
      <c r="D36" s="173"/>
      <c r="E36" s="173"/>
    </row>
    <row r="37" spans="2:5" ht="12.75">
      <c r="B37" s="173"/>
      <c r="C37" s="173"/>
      <c r="D37" s="173"/>
      <c r="E37" s="173"/>
    </row>
    <row r="38" spans="2:5" ht="12.75">
      <c r="B38" s="173"/>
      <c r="C38" s="173"/>
      <c r="D38" s="173"/>
      <c r="E38" s="173"/>
    </row>
    <row r="39" spans="2:5" ht="12.75">
      <c r="B39" s="173"/>
      <c r="C39" s="173"/>
      <c r="D39" s="173"/>
      <c r="E39" s="173"/>
    </row>
    <row r="40" spans="2:5" ht="12.75">
      <c r="B40" s="173"/>
      <c r="C40" s="173"/>
      <c r="D40" s="173"/>
      <c r="E40" s="173"/>
    </row>
    <row r="41" spans="2:5" ht="12.75">
      <c r="B41" s="173"/>
      <c r="C41" s="173"/>
      <c r="D41" s="173"/>
      <c r="E41" s="173"/>
    </row>
    <row r="42" spans="2:5" ht="12.75">
      <c r="B42" s="173"/>
      <c r="C42" s="173"/>
      <c r="D42" s="173"/>
      <c r="E42" s="173"/>
    </row>
    <row r="43" spans="2:5" ht="12.75">
      <c r="B43" s="173"/>
      <c r="C43" s="173"/>
      <c r="D43" s="173"/>
      <c r="E43" s="173"/>
    </row>
    <row r="44" spans="2:5" ht="12.75">
      <c r="B44" s="173"/>
      <c r="C44" s="173"/>
      <c r="D44" s="173"/>
      <c r="E44" s="173"/>
    </row>
    <row r="45" spans="2:5" ht="12.75">
      <c r="B45" s="173"/>
      <c r="C45" s="173"/>
      <c r="D45" s="173"/>
      <c r="E45" s="173"/>
    </row>
    <row r="46" spans="2:5" ht="12.75">
      <c r="B46" s="173"/>
      <c r="C46" s="173"/>
      <c r="D46" s="173"/>
      <c r="E46" s="173"/>
    </row>
    <row r="47" spans="2:5" ht="12.75">
      <c r="B47" s="173"/>
      <c r="C47" s="173"/>
      <c r="D47" s="173"/>
      <c r="E47" s="173"/>
    </row>
    <row r="48" spans="2:5" ht="12.75">
      <c r="B48" s="173"/>
      <c r="C48" s="173"/>
      <c r="D48" s="173"/>
      <c r="E48" s="173"/>
    </row>
    <row r="49" spans="2:5" ht="12.75">
      <c r="B49" s="173"/>
      <c r="C49" s="173"/>
      <c r="D49" s="173"/>
      <c r="E49" s="173"/>
    </row>
  </sheetData>
  <sheetProtection/>
  <mergeCells count="1">
    <mergeCell ref="A34:E34"/>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35"/>
  <sheetViews>
    <sheetView zoomScalePageLayoutView="0" workbookViewId="0" topLeftCell="A13">
      <selection activeCell="E43" sqref="E43"/>
    </sheetView>
  </sheetViews>
  <sheetFormatPr defaultColWidth="9.00390625" defaultRowHeight="13.5"/>
  <cols>
    <col min="1" max="1" width="4.75390625" style="162" customWidth="1"/>
    <col min="2" max="2" width="23.75390625" style="162" customWidth="1"/>
    <col min="3" max="3" width="4.625" style="162" customWidth="1"/>
    <col min="4" max="4" width="14.375" style="162" customWidth="1"/>
    <col min="5" max="5" width="20.75390625" style="162" customWidth="1"/>
    <col min="6" max="6" width="4.625" style="162" customWidth="1"/>
    <col min="7" max="7" width="14.375" style="162" customWidth="1"/>
    <col min="8" max="8" width="9.00390625" style="161" customWidth="1"/>
    <col min="9" max="11" width="9.00390625" style="162" customWidth="1"/>
    <col min="12" max="16384" width="9.00390625" style="161" customWidth="1"/>
  </cols>
  <sheetData>
    <row r="1" ht="12.75" customHeight="1">
      <c r="A1" s="4" t="s">
        <v>127</v>
      </c>
    </row>
    <row r="2" spans="1:7" ht="18" customHeight="1">
      <c r="A2" s="53" t="s">
        <v>138</v>
      </c>
      <c r="B2" s="45"/>
      <c r="C2" s="45"/>
      <c r="D2" s="45"/>
      <c r="E2" s="45"/>
      <c r="F2" s="45"/>
      <c r="G2" s="45"/>
    </row>
    <row r="3" spans="1:11" s="8" customFormat="1" ht="12.75" customHeight="1">
      <c r="A3" s="59"/>
      <c r="B3" s="7"/>
      <c r="C3" s="6"/>
      <c r="D3" s="6"/>
      <c r="E3" s="58"/>
      <c r="F3" s="7"/>
      <c r="G3" s="58" t="s">
        <v>150</v>
      </c>
      <c r="I3" s="6"/>
      <c r="J3" s="6"/>
      <c r="K3" s="6"/>
    </row>
    <row r="4" spans="1:8" ht="15.75" customHeight="1">
      <c r="A4" s="111" t="s">
        <v>108</v>
      </c>
      <c r="B4" s="103" t="s">
        <v>106</v>
      </c>
      <c r="C4" s="14" t="s">
        <v>137</v>
      </c>
      <c r="D4" s="52" t="s">
        <v>175</v>
      </c>
      <c r="E4" s="103" t="s">
        <v>107</v>
      </c>
      <c r="F4" s="14" t="s">
        <v>137</v>
      </c>
      <c r="G4" s="52" t="s">
        <v>175</v>
      </c>
      <c r="H4" s="170"/>
    </row>
    <row r="5" spans="1:8" ht="4.5" customHeight="1">
      <c r="A5" s="84"/>
      <c r="B5" s="91"/>
      <c r="C5" s="33"/>
      <c r="D5" s="184"/>
      <c r="E5" s="91"/>
      <c r="F5" s="113"/>
      <c r="G5" s="188"/>
      <c r="H5" s="170"/>
    </row>
    <row r="6" spans="1:11" ht="19.5" customHeight="1">
      <c r="A6" s="219" t="s">
        <v>142</v>
      </c>
      <c r="B6" s="20" t="s">
        <v>71</v>
      </c>
      <c r="C6" s="140">
        <v>115</v>
      </c>
      <c r="D6" s="139">
        <v>12009009528</v>
      </c>
      <c r="E6" s="66" t="s">
        <v>74</v>
      </c>
      <c r="F6" s="140">
        <v>26</v>
      </c>
      <c r="G6" s="139">
        <v>4567482715</v>
      </c>
      <c r="H6" s="170"/>
      <c r="I6" s="20"/>
      <c r="J6" s="20"/>
      <c r="K6" s="36"/>
    </row>
    <row r="7" spans="1:11" ht="19.5" customHeight="1">
      <c r="A7" s="220"/>
      <c r="B7" s="115" t="s">
        <v>134</v>
      </c>
      <c r="C7" s="140">
        <v>33</v>
      </c>
      <c r="D7" s="139">
        <v>3796931673</v>
      </c>
      <c r="E7" s="66" t="s">
        <v>75</v>
      </c>
      <c r="F7" s="140">
        <v>51</v>
      </c>
      <c r="G7" s="139">
        <v>981060436</v>
      </c>
      <c r="H7" s="170"/>
      <c r="I7" s="20"/>
      <c r="J7" s="20"/>
      <c r="K7" s="36"/>
    </row>
    <row r="8" spans="1:11" ht="19.5" customHeight="1">
      <c r="A8" s="220"/>
      <c r="B8" s="116" t="s">
        <v>119</v>
      </c>
      <c r="C8" s="140">
        <v>31</v>
      </c>
      <c r="D8" s="139">
        <v>1442132904</v>
      </c>
      <c r="E8" s="66" t="s">
        <v>76</v>
      </c>
      <c r="F8" s="140">
        <v>9</v>
      </c>
      <c r="G8" s="139">
        <v>183109898</v>
      </c>
      <c r="H8" s="170"/>
      <c r="I8" s="20"/>
      <c r="J8" s="20"/>
      <c r="K8" s="36"/>
    </row>
    <row r="9" spans="1:11" ht="19.5" customHeight="1">
      <c r="A9" s="220"/>
      <c r="B9" s="116" t="s">
        <v>72</v>
      </c>
      <c r="C9" s="140">
        <v>164</v>
      </c>
      <c r="D9" s="139">
        <v>6744749604</v>
      </c>
      <c r="E9" s="66" t="s">
        <v>135</v>
      </c>
      <c r="F9" s="140">
        <v>1</v>
      </c>
      <c r="G9" s="139">
        <v>11589877</v>
      </c>
      <c r="H9" s="170"/>
      <c r="I9" s="20"/>
      <c r="J9" s="20"/>
      <c r="K9" s="36"/>
    </row>
    <row r="10" spans="1:11" ht="19.5" customHeight="1">
      <c r="A10" s="220"/>
      <c r="B10" s="116" t="s">
        <v>73</v>
      </c>
      <c r="C10" s="140">
        <v>51</v>
      </c>
      <c r="D10" s="139">
        <v>2310262000</v>
      </c>
      <c r="E10" s="66" t="s">
        <v>77</v>
      </c>
      <c r="F10" s="140">
        <v>214</v>
      </c>
      <c r="G10" s="139">
        <v>7352526596</v>
      </c>
      <c r="H10" s="170"/>
      <c r="I10" s="20"/>
      <c r="J10" s="20"/>
      <c r="K10" s="36"/>
    </row>
    <row r="11" spans="1:11" ht="19.5" customHeight="1">
      <c r="A11" s="220"/>
      <c r="B11" s="117" t="s">
        <v>124</v>
      </c>
      <c r="C11" s="140">
        <v>62</v>
      </c>
      <c r="D11" s="139">
        <v>4995894566</v>
      </c>
      <c r="E11" s="66" t="s">
        <v>105</v>
      </c>
      <c r="F11" s="140">
        <v>11</v>
      </c>
      <c r="G11" s="139">
        <v>101429605</v>
      </c>
      <c r="H11" s="170"/>
      <c r="I11" s="20"/>
      <c r="J11" s="20"/>
      <c r="K11" s="36"/>
    </row>
    <row r="12" spans="1:11" ht="19.5" customHeight="1">
      <c r="A12" s="220"/>
      <c r="B12" s="116" t="s">
        <v>120</v>
      </c>
      <c r="C12" s="140">
        <v>1</v>
      </c>
      <c r="D12" s="139">
        <v>500000000</v>
      </c>
      <c r="E12" s="66" t="s">
        <v>79</v>
      </c>
      <c r="F12" s="139">
        <v>103</v>
      </c>
      <c r="G12" s="139">
        <v>4818038148</v>
      </c>
      <c r="H12" s="170"/>
      <c r="I12" s="20"/>
      <c r="J12" s="20"/>
      <c r="K12" s="36"/>
    </row>
    <row r="13" spans="1:11" ht="19.5" customHeight="1">
      <c r="A13" s="220"/>
      <c r="B13" s="117" t="s">
        <v>123</v>
      </c>
      <c r="C13" s="140">
        <v>2</v>
      </c>
      <c r="D13" s="139">
        <v>12062000</v>
      </c>
      <c r="E13" s="66" t="s">
        <v>78</v>
      </c>
      <c r="F13" s="140">
        <v>15</v>
      </c>
      <c r="G13" s="139">
        <v>541622201</v>
      </c>
      <c r="H13" s="170"/>
      <c r="I13" s="20"/>
      <c r="J13" s="20"/>
      <c r="K13" s="36"/>
    </row>
    <row r="14" spans="1:11" ht="19.5" customHeight="1">
      <c r="A14" s="220"/>
      <c r="B14" s="117" t="s">
        <v>136</v>
      </c>
      <c r="C14" s="139">
        <v>4</v>
      </c>
      <c r="D14" s="140">
        <v>67980000</v>
      </c>
      <c r="E14" s="66" t="s">
        <v>80</v>
      </c>
      <c r="F14" s="140">
        <v>4</v>
      </c>
      <c r="G14" s="140">
        <v>69120000</v>
      </c>
      <c r="H14" s="170"/>
      <c r="I14" s="20"/>
      <c r="J14" s="20"/>
      <c r="K14" s="29"/>
    </row>
    <row r="15" spans="1:11" ht="19.5" customHeight="1">
      <c r="A15" s="220"/>
      <c r="B15" s="19"/>
      <c r="C15" s="139"/>
      <c r="D15" s="139"/>
      <c r="E15" s="66" t="s">
        <v>81</v>
      </c>
      <c r="F15" s="140">
        <v>11</v>
      </c>
      <c r="G15" s="139">
        <v>2499649297</v>
      </c>
      <c r="H15" s="170"/>
      <c r="I15" s="20"/>
      <c r="J15" s="20"/>
      <c r="K15" s="36"/>
    </row>
    <row r="16" spans="1:11" ht="19.5" customHeight="1">
      <c r="A16" s="220"/>
      <c r="B16" s="19"/>
      <c r="C16" s="139"/>
      <c r="D16" s="139"/>
      <c r="E16" s="107" t="s">
        <v>82</v>
      </c>
      <c r="F16" s="140">
        <v>2</v>
      </c>
      <c r="G16" s="139">
        <v>300274590</v>
      </c>
      <c r="H16" s="170"/>
      <c r="I16" s="85"/>
      <c r="J16" s="85"/>
      <c r="K16" s="36"/>
    </row>
    <row r="17" spans="1:11" ht="19.5" customHeight="1">
      <c r="A17" s="220"/>
      <c r="B17" s="19"/>
      <c r="C17" s="139"/>
      <c r="D17" s="139"/>
      <c r="E17" s="107" t="s">
        <v>97</v>
      </c>
      <c r="F17" s="140">
        <v>15</v>
      </c>
      <c r="G17" s="139">
        <v>10139318912</v>
      </c>
      <c r="H17" s="170"/>
      <c r="I17" s="85"/>
      <c r="J17" s="85"/>
      <c r="K17" s="36"/>
    </row>
    <row r="18" spans="1:11" ht="19.5" customHeight="1">
      <c r="A18" s="86"/>
      <c r="B18" s="20"/>
      <c r="C18" s="139"/>
      <c r="D18" s="139"/>
      <c r="E18" s="107" t="s">
        <v>121</v>
      </c>
      <c r="F18" s="140">
        <v>1</v>
      </c>
      <c r="G18" s="139">
        <v>313800000</v>
      </c>
      <c r="H18" s="170"/>
      <c r="I18" s="85"/>
      <c r="J18" s="85"/>
      <c r="K18" s="36"/>
    </row>
    <row r="19" spans="1:8" ht="4.5" customHeight="1">
      <c r="A19" s="119"/>
      <c r="B19" s="30"/>
      <c r="C19" s="184"/>
      <c r="D19" s="184"/>
      <c r="E19" s="92"/>
      <c r="F19" s="184"/>
      <c r="G19" s="184"/>
      <c r="H19" s="170"/>
    </row>
    <row r="20" spans="1:8" ht="15.75" customHeight="1">
      <c r="A20" s="84" t="s">
        <v>176</v>
      </c>
      <c r="B20" s="174"/>
      <c r="C20" s="139">
        <f>SUM(C6:C17)</f>
        <v>463</v>
      </c>
      <c r="D20" s="139">
        <f>SUM(D6:D17)</f>
        <v>31879022275</v>
      </c>
      <c r="E20" s="66"/>
      <c r="F20" s="139">
        <f>SUM(F6:F18)</f>
        <v>463</v>
      </c>
      <c r="G20" s="139">
        <f>SUM(G6:G18)</f>
        <v>31879022275</v>
      </c>
      <c r="H20" s="170"/>
    </row>
    <row r="21" spans="1:8" ht="4.5" customHeight="1">
      <c r="A21" s="120"/>
      <c r="B21" s="110"/>
      <c r="C21" s="139"/>
      <c r="D21" s="139"/>
      <c r="E21" s="93"/>
      <c r="F21" s="139"/>
      <c r="G21" s="139"/>
      <c r="H21" s="170"/>
    </row>
    <row r="22" spans="1:8" ht="4.5" customHeight="1">
      <c r="A22" s="87"/>
      <c r="B22" s="118"/>
      <c r="C22" s="185"/>
      <c r="D22" s="185"/>
      <c r="E22" s="94"/>
      <c r="F22" s="185"/>
      <c r="G22" s="185"/>
      <c r="H22" s="170"/>
    </row>
    <row r="23" spans="1:11" ht="19.5" customHeight="1">
      <c r="A23" s="221" t="s">
        <v>83</v>
      </c>
      <c r="B23" s="20" t="s">
        <v>71</v>
      </c>
      <c r="C23" s="139">
        <v>41</v>
      </c>
      <c r="D23" s="139">
        <v>6717032045</v>
      </c>
      <c r="E23" s="66" t="s">
        <v>84</v>
      </c>
      <c r="F23" s="139">
        <v>140</v>
      </c>
      <c r="G23" s="139">
        <v>18881798661</v>
      </c>
      <c r="H23" s="170"/>
      <c r="I23" s="25"/>
      <c r="J23" s="36"/>
      <c r="K23" s="36"/>
    </row>
    <row r="24" spans="1:11" ht="19.5" customHeight="1">
      <c r="A24" s="221"/>
      <c r="B24" s="144" t="s">
        <v>132</v>
      </c>
      <c r="C24" s="139">
        <v>12</v>
      </c>
      <c r="D24" s="139">
        <v>4429116216</v>
      </c>
      <c r="E24" s="66"/>
      <c r="F24" s="139"/>
      <c r="G24" s="139"/>
      <c r="H24" s="170"/>
      <c r="I24" s="82"/>
      <c r="J24" s="25"/>
      <c r="K24" s="25"/>
    </row>
    <row r="25" spans="1:11" ht="19.5" customHeight="1">
      <c r="A25" s="221"/>
      <c r="B25" s="20" t="s">
        <v>119</v>
      </c>
      <c r="C25" s="139">
        <v>74</v>
      </c>
      <c r="D25" s="139">
        <v>7612014221</v>
      </c>
      <c r="E25" s="66"/>
      <c r="F25" s="139"/>
      <c r="G25" s="139"/>
      <c r="H25" s="170"/>
      <c r="I25" s="82"/>
      <c r="J25" s="25"/>
      <c r="K25" s="25"/>
    </row>
    <row r="26" spans="1:11" ht="19.5" customHeight="1">
      <c r="A26" s="221"/>
      <c r="B26" s="20" t="s">
        <v>72</v>
      </c>
      <c r="C26" s="139">
        <v>13</v>
      </c>
      <c r="D26" s="139">
        <v>123636179</v>
      </c>
      <c r="E26" s="66"/>
      <c r="F26" s="139"/>
      <c r="G26" s="139"/>
      <c r="H26" s="170"/>
      <c r="I26" s="82"/>
      <c r="J26" s="25"/>
      <c r="K26" s="25"/>
    </row>
    <row r="27" spans="1:8" ht="4.5" customHeight="1">
      <c r="A27" s="88"/>
      <c r="B27" s="20"/>
      <c r="C27" s="139"/>
      <c r="D27" s="139"/>
      <c r="E27" s="89"/>
      <c r="F27" s="139"/>
      <c r="G27" s="139"/>
      <c r="H27" s="170"/>
    </row>
    <row r="28" spans="1:8" ht="4.5" customHeight="1">
      <c r="A28" s="121"/>
      <c r="B28" s="30"/>
      <c r="C28" s="184"/>
      <c r="D28" s="184"/>
      <c r="E28" s="95"/>
      <c r="F28" s="184"/>
      <c r="G28" s="184"/>
      <c r="H28" s="170"/>
    </row>
    <row r="29" spans="1:8" ht="15.75" customHeight="1">
      <c r="A29" s="84" t="s">
        <v>176</v>
      </c>
      <c r="B29" s="174"/>
      <c r="C29" s="139">
        <f>SUM(C23:C26)</f>
        <v>140</v>
      </c>
      <c r="D29" s="139">
        <f>SUM(D23:D26)</f>
        <v>18881798661</v>
      </c>
      <c r="E29" s="89"/>
      <c r="F29" s="139">
        <f>SUM(F23:F26)</f>
        <v>140</v>
      </c>
      <c r="G29" s="139">
        <f>SUM(G23:G26)</f>
        <v>18881798661</v>
      </c>
      <c r="H29" s="170"/>
    </row>
    <row r="30" spans="1:11" s="170" customFormat="1" ht="4.5" customHeight="1">
      <c r="A30" s="21"/>
      <c r="B30" s="20"/>
      <c r="C30" s="139"/>
      <c r="D30" s="139"/>
      <c r="E30" s="89"/>
      <c r="F30" s="139"/>
      <c r="G30" s="139"/>
      <c r="I30" s="171"/>
      <c r="J30" s="171"/>
      <c r="K30" s="171"/>
    </row>
    <row r="31" spans="1:11" s="170" customFormat="1" ht="4.5" customHeight="1">
      <c r="A31" s="122"/>
      <c r="B31" s="108"/>
      <c r="C31" s="186"/>
      <c r="D31" s="186"/>
      <c r="E31" s="96"/>
      <c r="F31" s="186"/>
      <c r="G31" s="186"/>
      <c r="I31" s="171"/>
      <c r="J31" s="171"/>
      <c r="K31" s="171"/>
    </row>
    <row r="32" spans="1:8" s="177" customFormat="1" ht="15.75" customHeight="1">
      <c r="A32" s="84" t="s">
        <v>177</v>
      </c>
      <c r="B32" s="175"/>
      <c r="C32" s="139">
        <f>SUM(C20,C29)</f>
        <v>603</v>
      </c>
      <c r="D32" s="139">
        <f>SUM(D20,D29)</f>
        <v>50760820936</v>
      </c>
      <c r="E32" s="97"/>
      <c r="F32" s="139">
        <f>SUM(F20,F29)</f>
        <v>603</v>
      </c>
      <c r="G32" s="139">
        <f>SUM(G20,G29)</f>
        <v>50760820936</v>
      </c>
      <c r="H32" s="176"/>
    </row>
    <row r="33" spans="1:8" ht="4.5" customHeight="1">
      <c r="A33" s="120"/>
      <c r="B33" s="109"/>
      <c r="C33" s="112"/>
      <c r="D33" s="187"/>
      <c r="E33" s="93"/>
      <c r="F33" s="114"/>
      <c r="G33" s="153"/>
      <c r="H33" s="170"/>
    </row>
    <row r="34" spans="1:7" ht="13.5" customHeight="1">
      <c r="A34" s="76" t="s">
        <v>111</v>
      </c>
      <c r="B34" s="5"/>
      <c r="C34" s="5"/>
      <c r="D34" s="5"/>
      <c r="E34" s="5"/>
      <c r="F34" s="178"/>
      <c r="G34" s="178"/>
    </row>
    <row r="35" spans="1:5" ht="13.5" customHeight="1">
      <c r="A35" s="65"/>
      <c r="B35" s="4"/>
      <c r="C35" s="4"/>
      <c r="D35" s="4"/>
      <c r="E35" s="4"/>
    </row>
    <row r="36" ht="13.5" customHeight="1"/>
  </sheetData>
  <sheetProtection/>
  <mergeCells count="2">
    <mergeCell ref="A6:A17"/>
    <mergeCell ref="A23:A26"/>
  </mergeCells>
  <printOptions/>
  <pageMargins left="0.7480314960629921" right="0.7480314960629921" top="0.984251968503937" bottom="0.984251968503937" header="0.5118110236220472" footer="0.5118110236220472"/>
  <pageSetup cellComments="asDisplayed"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20"/>
  <sheetViews>
    <sheetView zoomScalePageLayoutView="0" workbookViewId="0" topLeftCell="A1">
      <selection activeCell="C24" sqref="C24"/>
    </sheetView>
  </sheetViews>
  <sheetFormatPr defaultColWidth="9.00390625" defaultRowHeight="13.5"/>
  <cols>
    <col min="1" max="1" width="17.75390625" style="155" customWidth="1"/>
    <col min="2" max="6" width="12.75390625" style="155" customWidth="1"/>
    <col min="7" max="16384" width="9.00390625" style="156" customWidth="1"/>
  </cols>
  <sheetData>
    <row r="1" ht="12.75" customHeight="1">
      <c r="A1" s="4" t="s">
        <v>127</v>
      </c>
    </row>
    <row r="2" spans="1:6" ht="18" customHeight="1">
      <c r="A2" s="53" t="s">
        <v>130</v>
      </c>
      <c r="B2" s="45"/>
      <c r="C2" s="45"/>
      <c r="D2" s="45"/>
      <c r="E2" s="45"/>
      <c r="F2" s="45"/>
    </row>
    <row r="3" spans="1:6" ht="12.75">
      <c r="A3" s="59"/>
      <c r="B3" s="7"/>
      <c r="C3" s="11"/>
      <c r="D3" s="98"/>
      <c r="E3" s="98"/>
      <c r="F3" s="98" t="s">
        <v>131</v>
      </c>
    </row>
    <row r="4" spans="1:6" ht="15.75" customHeight="1">
      <c r="A4" s="183" t="s">
        <v>178</v>
      </c>
      <c r="B4" s="14" t="s">
        <v>153</v>
      </c>
      <c r="C4" s="14" t="s">
        <v>154</v>
      </c>
      <c r="D4" s="52" t="s">
        <v>125</v>
      </c>
      <c r="E4" s="52" t="s">
        <v>152</v>
      </c>
      <c r="F4" s="52" t="s">
        <v>155</v>
      </c>
    </row>
    <row r="5" spans="1:6" ht="3" customHeight="1">
      <c r="A5" s="34"/>
      <c r="B5" s="47"/>
      <c r="C5" s="46"/>
      <c r="D5" s="16"/>
      <c r="E5" s="16"/>
      <c r="F5" s="16"/>
    </row>
    <row r="6" spans="1:6" s="157" customFormat="1" ht="15.75" customHeight="1">
      <c r="A6" s="20" t="s">
        <v>98</v>
      </c>
      <c r="B6" s="60">
        <v>23266849</v>
      </c>
      <c r="C6" s="60">
        <v>24366906</v>
      </c>
      <c r="D6" s="60">
        <v>25882609</v>
      </c>
      <c r="E6" s="60">
        <v>26571657</v>
      </c>
      <c r="F6" s="60">
        <v>27121102</v>
      </c>
    </row>
    <row r="7" spans="1:6" s="157" customFormat="1" ht="15.75" customHeight="1">
      <c r="A7" s="20" t="s">
        <v>89</v>
      </c>
      <c r="B7" s="60">
        <v>28493546</v>
      </c>
      <c r="C7" s="60">
        <v>26937708</v>
      </c>
      <c r="D7" s="60">
        <v>27956026</v>
      </c>
      <c r="E7" s="60">
        <v>28299352</v>
      </c>
      <c r="F7" s="60">
        <v>29199844</v>
      </c>
    </row>
    <row r="8" spans="1:6" s="157" customFormat="1" ht="15.75" customHeight="1">
      <c r="A8" s="20" t="s">
        <v>99</v>
      </c>
      <c r="B8" s="60">
        <v>39395380</v>
      </c>
      <c r="C8" s="60">
        <v>37332528</v>
      </c>
      <c r="D8" s="60">
        <v>37564431</v>
      </c>
      <c r="E8" s="60">
        <v>37565125</v>
      </c>
      <c r="F8" s="60">
        <v>38246938</v>
      </c>
    </row>
    <row r="9" spans="1:6" s="157" customFormat="1" ht="15.75" customHeight="1">
      <c r="A9" s="20" t="s">
        <v>88</v>
      </c>
      <c r="B9" s="61">
        <v>1.246</v>
      </c>
      <c r="C9" s="61">
        <v>1.196</v>
      </c>
      <c r="D9" s="61">
        <v>1.137</v>
      </c>
      <c r="E9" s="61">
        <v>1.084</v>
      </c>
      <c r="F9" s="61">
        <v>1.074</v>
      </c>
    </row>
    <row r="10" spans="1:6" s="157" customFormat="1" ht="15.75" customHeight="1">
      <c r="A10" s="20" t="s">
        <v>90</v>
      </c>
      <c r="B10" s="62">
        <v>6</v>
      </c>
      <c r="C10" s="62">
        <v>6</v>
      </c>
      <c r="D10" s="62">
        <v>6.8</v>
      </c>
      <c r="E10" s="62">
        <v>8.2</v>
      </c>
      <c r="F10" s="62">
        <v>7.6</v>
      </c>
    </row>
    <row r="11" spans="1:6" s="157" customFormat="1" ht="15.75" customHeight="1">
      <c r="A11" s="20" t="s">
        <v>91</v>
      </c>
      <c r="B11" s="62">
        <v>7.8</v>
      </c>
      <c r="C11" s="62">
        <v>7.8</v>
      </c>
      <c r="D11" s="62">
        <v>6.6</v>
      </c>
      <c r="E11" s="62">
        <v>6.6</v>
      </c>
      <c r="F11" s="62">
        <v>5.8</v>
      </c>
    </row>
    <row r="12" spans="1:6" s="157" customFormat="1" ht="15.75" customHeight="1">
      <c r="A12" s="20" t="s">
        <v>92</v>
      </c>
      <c r="B12" s="62">
        <v>7.1</v>
      </c>
      <c r="C12" s="62">
        <v>7</v>
      </c>
      <c r="D12" s="62">
        <v>6.8</v>
      </c>
      <c r="E12" s="62">
        <v>6.6</v>
      </c>
      <c r="F12" s="62">
        <v>6.2</v>
      </c>
    </row>
    <row r="13" spans="1:6" s="157" customFormat="1" ht="15.75" customHeight="1">
      <c r="A13" s="20" t="s">
        <v>93</v>
      </c>
      <c r="B13" s="62">
        <v>95.8</v>
      </c>
      <c r="C13" s="62">
        <v>97.2</v>
      </c>
      <c r="D13" s="62">
        <v>93.7</v>
      </c>
      <c r="E13" s="62">
        <v>93.7</v>
      </c>
      <c r="F13" s="62">
        <v>92.8</v>
      </c>
    </row>
    <row r="14" spans="1:6" s="157" customFormat="1" ht="15.75" customHeight="1">
      <c r="A14" s="20"/>
      <c r="B14" s="125">
        <v>90.6</v>
      </c>
      <c r="C14" s="125">
        <v>92.4</v>
      </c>
      <c r="D14" s="125">
        <v>91.4</v>
      </c>
      <c r="E14" s="125">
        <v>92.4</v>
      </c>
      <c r="F14" s="125">
        <v>92.8</v>
      </c>
    </row>
    <row r="15" spans="1:6" s="157" customFormat="1" ht="15.75" customHeight="1">
      <c r="A15" s="20" t="s">
        <v>94</v>
      </c>
      <c r="B15" s="63">
        <v>59830610</v>
      </c>
      <c r="C15" s="63">
        <v>57477572</v>
      </c>
      <c r="D15" s="63">
        <v>54826573</v>
      </c>
      <c r="E15" s="63">
        <v>52843267</v>
      </c>
      <c r="F15" s="63">
        <v>50760821</v>
      </c>
    </row>
    <row r="16" spans="1:6" s="157" customFormat="1" ht="15.75" customHeight="1">
      <c r="A16" s="20" t="s">
        <v>95</v>
      </c>
      <c r="B16" s="63">
        <v>11863808</v>
      </c>
      <c r="C16" s="63">
        <v>3138061</v>
      </c>
      <c r="D16" s="63">
        <v>3130053</v>
      </c>
      <c r="E16" s="63">
        <v>4522743</v>
      </c>
      <c r="F16" s="63">
        <v>6735187</v>
      </c>
    </row>
    <row r="17" spans="1:6" s="157" customFormat="1" ht="15.75" customHeight="1">
      <c r="A17" s="20" t="s">
        <v>96</v>
      </c>
      <c r="B17" s="63">
        <v>10000</v>
      </c>
      <c r="C17" s="63">
        <v>10000</v>
      </c>
      <c r="D17" s="63">
        <v>10000</v>
      </c>
      <c r="E17" s="63">
        <v>10000</v>
      </c>
      <c r="F17" s="63">
        <v>10000</v>
      </c>
    </row>
    <row r="18" spans="1:6" ht="3" customHeight="1">
      <c r="A18" s="16"/>
      <c r="B18" s="18"/>
      <c r="C18" s="158"/>
      <c r="D18" s="159"/>
      <c r="E18" s="159"/>
      <c r="F18" s="159"/>
    </row>
    <row r="19" spans="1:6" ht="13.5" customHeight="1">
      <c r="A19" s="76" t="s">
        <v>111</v>
      </c>
      <c r="B19" s="13"/>
      <c r="C19" s="160"/>
      <c r="D19" s="160"/>
      <c r="E19" s="160"/>
      <c r="F19" s="160"/>
    </row>
    <row r="20" spans="1:2" ht="13.5" customHeight="1">
      <c r="A20" s="77" t="s">
        <v>181</v>
      </c>
      <c r="B20" s="6"/>
    </row>
    <row r="21" ht="13.5" customHeight="1"/>
  </sheetData>
  <sheetProtection/>
  <printOptions/>
  <pageMargins left="0.7874015748031497" right="0.7874015748031497" top="0.984251968503937" bottom="0.53" header="0.5118110236220472" footer="0.393700787401574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立川市役所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立川市役所</dc:creator>
  <cp:keywords/>
  <dc:description/>
  <cp:lastModifiedBy>立川市役所</cp:lastModifiedBy>
  <cp:lastPrinted>2015-03-10T07:26:54Z</cp:lastPrinted>
  <dcterms:created xsi:type="dcterms:W3CDTF">2003-08-11T02:46:11Z</dcterms:created>
  <dcterms:modified xsi:type="dcterms:W3CDTF">2015-04-15T07:01:07Z</dcterms:modified>
  <cp:category/>
  <cp:version/>
  <cp:contentType/>
  <cp:contentStatus/>
</cp:coreProperties>
</file>