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000" windowHeight="10236" tabRatio="928" firstSheet="17" activeTab="31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8表" sheetId="8" r:id="rId8"/>
    <sheet name="9表" sheetId="9" r:id="rId9"/>
    <sheet name="10表" sheetId="10" r:id="rId10"/>
    <sheet name="11表" sheetId="11" r:id="rId11"/>
    <sheet name="12表" sheetId="12" r:id="rId12"/>
    <sheet name="13表" sheetId="13" r:id="rId13"/>
    <sheet name="14表" sheetId="14" r:id="rId14"/>
    <sheet name="15表" sheetId="15" r:id="rId15"/>
    <sheet name="16表" sheetId="16" r:id="rId16"/>
    <sheet name="17表" sheetId="17" r:id="rId17"/>
    <sheet name="18表" sheetId="18" r:id="rId18"/>
    <sheet name="19表" sheetId="19" r:id="rId19"/>
    <sheet name="20表" sheetId="20" r:id="rId20"/>
    <sheet name="21表" sheetId="21" r:id="rId21"/>
    <sheet name="22表" sheetId="22" r:id="rId22"/>
    <sheet name="23表" sheetId="23" r:id="rId23"/>
    <sheet name="24表" sheetId="24" r:id="rId24"/>
    <sheet name="25表" sheetId="25" r:id="rId25"/>
    <sheet name="26表" sheetId="26" r:id="rId26"/>
    <sheet name="27表" sheetId="27" r:id="rId27"/>
    <sheet name="28表" sheetId="28" r:id="rId28"/>
    <sheet name="29表" sheetId="29" r:id="rId29"/>
    <sheet name="30表" sheetId="30" r:id="rId30"/>
    <sheet name="31表" sheetId="31" r:id="rId31"/>
    <sheet name="32表" sheetId="32" r:id="rId32"/>
    <sheet name="33表" sheetId="33" r:id="rId33"/>
  </sheets>
  <definedNames>
    <definedName name="_xlnm.Print_Area" localSheetId="16">'17表'!$A$1:$I$22</definedName>
    <definedName name="_xlnm.Print_Area" localSheetId="17">'18表'!$A$1:$J$35</definedName>
    <definedName name="_xlnm.Print_Area" localSheetId="18">'19表'!$A$1:$I$31</definedName>
    <definedName name="_xlnm.Print_Area" localSheetId="19">'20表'!$A$1:$E$13</definedName>
    <definedName name="_xlnm.Print_Area" localSheetId="20">'21表'!$A$1:$E$13</definedName>
    <definedName name="_xlnm.Print_Area" localSheetId="22">'23表'!$A$1:$H$13</definedName>
    <definedName name="_xlnm.Print_Area" localSheetId="23">'24表'!$A$1:$G$13</definedName>
    <definedName name="_xlnm.Print_Area" localSheetId="24">'25表'!$A$1:$H$13</definedName>
    <definedName name="_xlnm.Print_Area" localSheetId="25">'26表'!$A$1:$H$13</definedName>
    <definedName name="_xlnm.Print_Area" localSheetId="26">'27表'!$A$1:$I$13</definedName>
    <definedName name="_xlnm.Print_Area" localSheetId="27">'28表'!$A$1:$F$13</definedName>
    <definedName name="_xlnm.Print_Area" localSheetId="29">'30表'!$A$1:$G$15</definedName>
    <definedName name="_xlnm.Print_Area" localSheetId="5">'6表'!$A$1:$L$38</definedName>
  </definedNames>
  <calcPr fullCalcOnLoad="1"/>
</workbook>
</file>

<file path=xl/sharedStrings.xml><?xml version="1.0" encoding="utf-8"?>
<sst xmlns="http://schemas.openxmlformats.org/spreadsheetml/2006/main" count="771" uniqueCount="322">
  <si>
    <t>総　　数</t>
  </si>
  <si>
    <t>式典・大会</t>
  </si>
  <si>
    <t>そ の 他</t>
  </si>
  <si>
    <t>音楽発表会</t>
  </si>
  <si>
    <t>立川市</t>
  </si>
  <si>
    <t>その他</t>
  </si>
  <si>
    <t>計</t>
  </si>
  <si>
    <t>官公署</t>
  </si>
  <si>
    <t>会 社</t>
  </si>
  <si>
    <t>男</t>
  </si>
  <si>
    <t>女</t>
  </si>
  <si>
    <t>曙</t>
  </si>
  <si>
    <t>幸</t>
  </si>
  <si>
    <t>錦</t>
  </si>
  <si>
    <t>健康診査・検診</t>
  </si>
  <si>
    <t>総　数</t>
  </si>
  <si>
    <t>組　　合　　市</t>
  </si>
  <si>
    <t>組合市外</t>
  </si>
  <si>
    <t>昭島市</t>
  </si>
  <si>
    <t>国立市</t>
  </si>
  <si>
    <t>総数</t>
  </si>
  <si>
    <t>12歳以上</t>
  </si>
  <si>
    <t>12歳未満</t>
  </si>
  <si>
    <t>胎児</t>
  </si>
  <si>
    <t>改葬等</t>
  </si>
  <si>
    <t>講　　堂</t>
  </si>
  <si>
    <t>会 議 室</t>
  </si>
  <si>
    <t>視聴覚室</t>
  </si>
  <si>
    <t>実 習 室</t>
  </si>
  <si>
    <t>第１教室</t>
  </si>
  <si>
    <t>第２教室</t>
  </si>
  <si>
    <t>件 数</t>
  </si>
  <si>
    <t>人 員</t>
  </si>
  <si>
    <t>第３教室</t>
  </si>
  <si>
    <t>第１和室</t>
  </si>
  <si>
    <t>第２和室</t>
  </si>
  <si>
    <t>第３和室</t>
  </si>
  <si>
    <t>保 育 室</t>
  </si>
  <si>
    <t>陶 芸 室</t>
  </si>
  <si>
    <t>第１実習室</t>
  </si>
  <si>
    <t>第２実習室</t>
  </si>
  <si>
    <t>和　　室</t>
  </si>
  <si>
    <t>第１実習室</t>
  </si>
  <si>
    <t>第２実習室</t>
  </si>
  <si>
    <t>練 習 室</t>
  </si>
  <si>
    <t>大　人</t>
  </si>
  <si>
    <t>(中学生以下)</t>
  </si>
  <si>
    <t>１日平均</t>
  </si>
  <si>
    <t>利用者数</t>
  </si>
  <si>
    <t>合　計</t>
  </si>
  <si>
    <t>件　数</t>
  </si>
  <si>
    <t>延べ開催回数</t>
  </si>
  <si>
    <t>延べ参加者数</t>
  </si>
  <si>
    <t>開催回数</t>
  </si>
  <si>
    <t>延べ日数</t>
  </si>
  <si>
    <t>延べ観覧者数</t>
  </si>
  <si>
    <t>開館日数</t>
  </si>
  <si>
    <t>人</t>
  </si>
  <si>
    <t>(１)　柴崎学習館</t>
  </si>
  <si>
    <t>(２)　砂川学習館</t>
  </si>
  <si>
    <t>(３)　西砂学習館</t>
  </si>
  <si>
    <t>（４）　高松学習館</t>
  </si>
  <si>
    <t>(５)　錦学習館</t>
  </si>
  <si>
    <t>(６)　幸学習館</t>
  </si>
  <si>
    <t>（１）　大ホール</t>
  </si>
  <si>
    <t>霊安室</t>
  </si>
  <si>
    <t>納骨堂</t>
  </si>
  <si>
    <t>21年度</t>
  </si>
  <si>
    <t>通常事業</t>
  </si>
  <si>
    <t>特別事業</t>
  </si>
  <si>
    <t>小学生</t>
  </si>
  <si>
    <t>中学生</t>
  </si>
  <si>
    <t>高校生</t>
  </si>
  <si>
    <t>利用人員</t>
  </si>
  <si>
    <t>22年度</t>
  </si>
  <si>
    <t>第１体育室</t>
  </si>
  <si>
    <t>第２体育室</t>
  </si>
  <si>
    <t>室内水泳場</t>
  </si>
  <si>
    <t>トレーニング室</t>
  </si>
  <si>
    <t>泉</t>
  </si>
  <si>
    <t>研修室・会議室</t>
  </si>
  <si>
    <t>婦人健康体操</t>
  </si>
  <si>
    <t>ゲートボール場</t>
  </si>
  <si>
    <t>フットサル場</t>
  </si>
  <si>
    <t>滝ノ上会館</t>
  </si>
  <si>
    <t>こんぴら橋会館</t>
  </si>
  <si>
    <t>高松会館</t>
  </si>
  <si>
    <t>若葉会館</t>
  </si>
  <si>
    <t>こぶし会館</t>
  </si>
  <si>
    <t>羽衣中央会館</t>
  </si>
  <si>
    <t>天王橋会館</t>
  </si>
  <si>
    <t>柴崎会館</t>
  </si>
  <si>
    <t>さかえ会館</t>
  </si>
  <si>
    <t>西砂会館</t>
  </si>
  <si>
    <t>上砂会館</t>
  </si>
  <si>
    <t>立川競輪主催レース</t>
  </si>
  <si>
    <t>入場者数</t>
  </si>
  <si>
    <t>車券発売額</t>
  </si>
  <si>
    <t>第1回</t>
  </si>
  <si>
    <t>第2回</t>
  </si>
  <si>
    <t>第3回</t>
  </si>
  <si>
    <t>第4回</t>
  </si>
  <si>
    <t>第5回</t>
  </si>
  <si>
    <t>第6回</t>
  </si>
  <si>
    <t>第7回</t>
  </si>
  <si>
    <t>第8回</t>
  </si>
  <si>
    <t>第9回</t>
  </si>
  <si>
    <t>第10回</t>
  </si>
  <si>
    <t>第11回</t>
  </si>
  <si>
    <t>第12回</t>
  </si>
  <si>
    <t>23年度</t>
  </si>
  <si>
    <t>入館者日数</t>
  </si>
  <si>
    <t>日</t>
  </si>
  <si>
    <t>年度</t>
  </si>
  <si>
    <t>太極拳・空手等</t>
  </si>
  <si>
    <t>柔道・剣道等</t>
  </si>
  <si>
    <t>総数</t>
  </si>
  <si>
    <t>スタジオ（教室）・ライトコート（個人）</t>
  </si>
  <si>
    <t>母子保健教室・母子健康相談</t>
  </si>
  <si>
    <t>休日診療
事業</t>
  </si>
  <si>
    <t>12議会・行財政－6市施設利用状況</t>
  </si>
  <si>
    <t>2表　女性総合センター利用状況の推移</t>
  </si>
  <si>
    <t>3表　福祉会館利用人員の推移</t>
  </si>
  <si>
    <t>4表　児童館利用人員の推移</t>
  </si>
  <si>
    <t>5表　健康会館利用件数</t>
  </si>
  <si>
    <t>6表　火葬場使用状況の推移</t>
  </si>
  <si>
    <t>7表　斎場使用状況の推移</t>
  </si>
  <si>
    <t>8表　地域学習館利用状況の推移</t>
  </si>
  <si>
    <t>資料：総合政策部男女平等参画課</t>
  </si>
  <si>
    <t>資料：福祉保健部高齢福祉課</t>
  </si>
  <si>
    <t>資料：子ども家庭部子ども育成課</t>
  </si>
  <si>
    <t>資料：福祉保健部健康推進課</t>
  </si>
  <si>
    <t>資料：立川・昭島・国立聖苑組合</t>
  </si>
  <si>
    <t>資料：福祉保健部福祉総務課</t>
  </si>
  <si>
    <t>資料：教育委員会教育部生涯学習推進センター</t>
  </si>
  <si>
    <t>資料：立川市歴史民俗資料館</t>
  </si>
  <si>
    <t xml:space="preserve">  注：団体利用は合計の内数。</t>
  </si>
  <si>
    <t xml:space="preserve">  注：自然教室・移動教室等の参加者は含まない。</t>
  </si>
  <si>
    <t>資料：公営競技事業部事業課</t>
  </si>
  <si>
    <t>注１：場外発売とは、他場において発売された立川競輪主催レースの発売分。</t>
  </si>
  <si>
    <t>資料：教育委員会教育部スポーツ振興課</t>
  </si>
  <si>
    <t>合唱・交響楽・室内楽</t>
  </si>
  <si>
    <t>独奏・独唱</t>
  </si>
  <si>
    <t>会議室</t>
  </si>
  <si>
    <t>展示室</t>
  </si>
  <si>
    <t>1表　市民会館利用状況の推移</t>
  </si>
  <si>
    <t>免除</t>
  </si>
  <si>
    <t>団体</t>
  </si>
  <si>
    <t>減額</t>
  </si>
  <si>
    <t>全額</t>
  </si>
  <si>
    <t>利用人数</t>
  </si>
  <si>
    <t>個人</t>
  </si>
  <si>
    <t>その他の
行事</t>
  </si>
  <si>
    <t>. 4</t>
  </si>
  <si>
    <t>. 5</t>
  </si>
  <si>
    <t>. 6</t>
  </si>
  <si>
    <t>. 7</t>
  </si>
  <si>
    <t>. 8</t>
  </si>
  <si>
    <t>. 9</t>
  </si>
  <si>
    <t>.10</t>
  </si>
  <si>
    <t>.11</t>
  </si>
  <si>
    <t>.12</t>
  </si>
  <si>
    <t>. 1</t>
  </si>
  <si>
    <t>. 2</t>
  </si>
  <si>
    <t>. 3</t>
  </si>
  <si>
    <t>10表　歴史民俗資料館利用状況の推移（企画展示等開催状況）</t>
  </si>
  <si>
    <t>9表　歴史民俗資料館利用状況の推移（利用者数）</t>
  </si>
  <si>
    <t>11表　歴史民俗資料館利用状況の推移（体験学習会開催状況）</t>
  </si>
  <si>
    <t>13表　川越道緑地古民家園利用状況の推移（利用者数）</t>
  </si>
  <si>
    <t>14表　川越道緑地古民家園利用状況の推移（企画展示等開催状況）</t>
  </si>
  <si>
    <t>15表　川越道緑地古民家園利用状況の推移（体験学習会開催状況）</t>
  </si>
  <si>
    <t>16表　川越道緑地古民家園利用状況の推移（開園以来の累計）</t>
  </si>
  <si>
    <t>資料：教育委員会教育部スポーツ振興課</t>
  </si>
  <si>
    <t>資料：教育委員会教育部スポーツ振興課</t>
  </si>
  <si>
    <t>17表　体育施設利用状況の推移（市民体育館室別利用人員）</t>
  </si>
  <si>
    <t>18表　体育施設利用状況の推移（市民体育館種目別利用人員）</t>
  </si>
  <si>
    <t>19表　体育施設利用状況の推移（練成館）</t>
  </si>
  <si>
    <t>20表　体育施設利用状況の推移（立川公園）</t>
  </si>
  <si>
    <t>21表　体育施設利用状況の推移（見影橋公園）</t>
  </si>
  <si>
    <t>22表　体育施設利用状況の推移（泉町運動場）</t>
  </si>
  <si>
    <t>23表　体育施設利用状況の推移（中里）</t>
  </si>
  <si>
    <t>24表　体育施設利用状況の推移（西砂スポーツ広場）</t>
  </si>
  <si>
    <t>25表　体育施設利用状況の推移（一番町少年野球場）</t>
  </si>
  <si>
    <t>26表　体育施設利用状況の推移（多摩川緑地野球場）</t>
  </si>
  <si>
    <t>27表　体育施設利用状況の推移（砂川中央地区多目的運動場）</t>
  </si>
  <si>
    <t>28表　体育施設利用状況の推移（立川公園新堤防）</t>
  </si>
  <si>
    <t>30表　八ヶ岳山荘利用状況の推移</t>
  </si>
  <si>
    <t>31表　学習等供用施設利用状況の推移</t>
  </si>
  <si>
    <t>他場主催レース
場外発売</t>
  </si>
  <si>
    <t>32表　立川競輪場開催回数 ・ 日数の推移</t>
  </si>
  <si>
    <t>注２：本場発売の車券発売額には、電話投票・重勝式投票分を含む。</t>
  </si>
  <si>
    <t>立川市営（本場発売）</t>
  </si>
  <si>
    <t>立川市営（場外発売）</t>
  </si>
  <si>
    <t>29表　体育施設利用状況の推移（錦町庭球場 ・ フットサル場 （兼用））</t>
  </si>
  <si>
    <t>　　（２）　小ホール</t>
  </si>
  <si>
    <t>（単位：人，百円）</t>
  </si>
  <si>
    <t>演　　劇</t>
  </si>
  <si>
    <t>講 演 会</t>
  </si>
  <si>
    <t>研 修 会</t>
  </si>
  <si>
    <t>総 数</t>
  </si>
  <si>
    <t xml:space="preserve">サブホール   </t>
  </si>
  <si>
    <t>年度 ・
福　 祉
会館名</t>
  </si>
  <si>
    <t>柴 崎</t>
  </si>
  <si>
    <t>一 番</t>
  </si>
  <si>
    <t>年度・
児  童
館  名</t>
  </si>
  <si>
    <t>小　計</t>
  </si>
  <si>
    <t>幼　児</t>
  </si>
  <si>
    <t>貸　出　利　用</t>
  </si>
  <si>
    <t>健康診査 ・  予防接種等</t>
  </si>
  <si>
    <t>健康教育 ・   健康相談</t>
  </si>
  <si>
    <t>区　　分</t>
  </si>
  <si>
    <t>大　 人</t>
  </si>
  <si>
    <t>子 ど も</t>
  </si>
  <si>
    <t>利 用 者</t>
  </si>
  <si>
    <t>団　体　利　用</t>
  </si>
  <si>
    <t>件 　数</t>
  </si>
  <si>
    <t>人　 数</t>
  </si>
  <si>
    <t>合   　計</t>
  </si>
  <si>
    <t>開 館 日 数</t>
  </si>
  <si>
    <t>内　　　訳</t>
  </si>
  <si>
    <t>年　度</t>
  </si>
  <si>
    <t>ジ ャ ズ・      歌 謡 曲</t>
  </si>
  <si>
    <t>日本舞踊  発 表 会</t>
  </si>
  <si>
    <t>洋  舞 ・        オ ペ ラ</t>
  </si>
  <si>
    <t>登 録 団 体</t>
  </si>
  <si>
    <t>サ  ー ク  ル</t>
  </si>
  <si>
    <t>セ ンタ ー事業</t>
  </si>
  <si>
    <t>社 会 教 育</t>
  </si>
  <si>
    <t>資料：立川市歴史民俗資料館</t>
  </si>
  <si>
    <t>24年度</t>
  </si>
  <si>
    <t>. 4</t>
  </si>
  <si>
    <t>. 5</t>
  </si>
  <si>
    <t>. 6</t>
  </si>
  <si>
    <t>. 7</t>
  </si>
  <si>
    <t>. 8</t>
  </si>
  <si>
    <t>. 9</t>
  </si>
  <si>
    <t>.10</t>
  </si>
  <si>
    <t>.11</t>
  </si>
  <si>
    <t>.12</t>
  </si>
  <si>
    <t>. 1</t>
  </si>
  <si>
    <t>. 2</t>
  </si>
  <si>
    <t>. 3</t>
  </si>
  <si>
    <t>バドミントン</t>
  </si>
  <si>
    <t>バレーボール</t>
  </si>
  <si>
    <t>ハンドボール</t>
  </si>
  <si>
    <t>トレーニング</t>
  </si>
  <si>
    <t>ミ ニテニス</t>
  </si>
  <si>
    <t>　注：平成22年度より、柴崎市民体育館が指定管理者に移行し、スタジオを新設して各種教室を開催している。</t>
  </si>
  <si>
    <t>注１：高松会館は、平成24年1月中旬から3月末までの間、施設改修工事のために休館した。</t>
  </si>
  <si>
    <t>注２：こんぴら橋会館は、平成25年1月上旬から3月末までの間、空調機改修工事のために休館した。</t>
  </si>
  <si>
    <t>注３：天王橋会館は、平成25年1月上旬から3月末までの間、空調機改修工事のために休館した。</t>
  </si>
  <si>
    <t>資料：立川市歴史民俗資料館</t>
  </si>
  <si>
    <t>（次ページへ続く）</t>
  </si>
  <si>
    <t>33表　立川競輪場利用状況・車券発売額の推移</t>
  </si>
  <si>
    <t>年度</t>
  </si>
  <si>
    <t>件数</t>
  </si>
  <si>
    <t>バスケットボール</t>
  </si>
  <si>
    <t>スタジオ（教室）・ライトコート
（個人）</t>
  </si>
  <si>
    <t>12表　歴史民俗資料館利用
状況の推移（開館以来の累計）</t>
  </si>
  <si>
    <t>柴崎</t>
  </si>
  <si>
    <t>富士見</t>
  </si>
  <si>
    <t>羽衣</t>
  </si>
  <si>
    <t>高松</t>
  </si>
  <si>
    <t>若葉</t>
  </si>
  <si>
    <t>上砂</t>
  </si>
  <si>
    <t>西砂</t>
  </si>
  <si>
    <t>母子保健</t>
  </si>
  <si>
    <t>成人保健</t>
  </si>
  <si>
    <t>診療事業</t>
  </si>
  <si>
    <t>25年度</t>
  </si>
  <si>
    <t>（前ページからの続き）</t>
  </si>
  <si>
    <t>開催回数</t>
  </si>
  <si>
    <t>平成26年3月末</t>
  </si>
  <si>
    <t>大人</t>
  </si>
  <si>
    <t>子ども</t>
  </si>
  <si>
    <t>利用者</t>
  </si>
  <si>
    <t>団体利用</t>
  </si>
  <si>
    <t>人数</t>
  </si>
  <si>
    <t>合計</t>
  </si>
  <si>
    <t>内訳</t>
  </si>
  <si>
    <t>開館日数</t>
  </si>
  <si>
    <t>入園者数</t>
  </si>
  <si>
    <t>陸上競技場</t>
  </si>
  <si>
    <t>回数</t>
  </si>
  <si>
    <t>人員</t>
  </si>
  <si>
    <t>野球場</t>
  </si>
  <si>
    <t>柔道</t>
  </si>
  <si>
    <t>剣道</t>
  </si>
  <si>
    <t>弓道</t>
  </si>
  <si>
    <t>空手道</t>
  </si>
  <si>
    <t>少林寺拳法</t>
  </si>
  <si>
    <t>相撲</t>
  </si>
  <si>
    <t>合気道</t>
  </si>
  <si>
    <t>太極拳</t>
  </si>
  <si>
    <t>卓球</t>
  </si>
  <si>
    <t>水泳</t>
  </si>
  <si>
    <t>テニス</t>
  </si>
  <si>
    <t>新体操</t>
  </si>
  <si>
    <t>庭球場</t>
  </si>
  <si>
    <t>運動場</t>
  </si>
  <si>
    <t>宿泊</t>
  </si>
  <si>
    <t>休憩</t>
  </si>
  <si>
    <t>日数</t>
  </si>
  <si>
    <t>斎場</t>
  </si>
  <si>
    <t>通夜</t>
  </si>
  <si>
    <t>本葬</t>
  </si>
  <si>
    <t>法事</t>
  </si>
  <si>
    <t>個人</t>
  </si>
  <si>
    <t>教室</t>
  </si>
  <si>
    <t>子供</t>
  </si>
  <si>
    <t xml:space="preserve">ギャラリー   </t>
  </si>
  <si>
    <t>　　（３）　会議室 ・ 展示室 ・ サブホール・ ギャラリー</t>
  </si>
  <si>
    <t>注４：西砂会館は、平成25年12月上旬から平成26年3月上旬までの間、空調機改修工事のために休館した。</t>
  </si>
  <si>
    <t>資料：産業文化部地域文化課</t>
  </si>
  <si>
    <t>注４：第５・６会議室を平成26年1月より和室から洋室に変更。</t>
  </si>
  <si>
    <t>注１：1日を午前、午後、夜間に分け、それぞれを１単位としてある。</t>
  </si>
  <si>
    <t>注２：ギャラリーは平成26年1月新設。</t>
  </si>
  <si>
    <t>注３：第８会議室は平成25年1月をもって廃止。</t>
  </si>
  <si>
    <t>注５：平成25年1月より平成26年1月まで大規模改修工事のため休館。</t>
  </si>
  <si>
    <t xml:space="preserve">  注：1日を午前、午後、夜間に分け、それぞれを１単位としてある。(　)内は申請件数。</t>
  </si>
  <si>
    <t>注：平成24年7月から、ギャラリーおよび第二会議室を窓口サービスセンター仮事務所として使用。</t>
  </si>
  <si>
    <t>注：他場主催レースの回数及び日数に、立川競輪主催レースでの併売は含まない。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</si>
</sst>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△ &quot;#,##0"/>
    <numFmt numFmtId="179" formatCode="#,##0.000_ "/>
    <numFmt numFmtId="180" formatCode="0.0_ "/>
    <numFmt numFmtId="181" formatCode="0.000_ "/>
    <numFmt numFmtId="182" formatCode="#,##0_);[Red]\(#,##0\)"/>
    <numFmt numFmtId="183" formatCode="#,##0.000_);[Red]\(#,##0.000\)"/>
    <numFmt numFmtId="184" formatCode="#,##0.0_);[Red]\(#,##0.0\)"/>
    <numFmt numFmtId="185" formatCode="0_);[Red]\(0\)"/>
    <numFmt numFmtId="186" formatCode="[&lt;=999]000;[&lt;=99999]000\-00;000\-0000"/>
    <numFmt numFmtId="187" formatCode="#,##0.0_ "/>
    <numFmt numFmtId="188" formatCode="0;&quot;△ &quot;0"/>
    <numFmt numFmtId="189" formatCode="#,##0.0;&quot;△ &quot;#,##0.0"/>
    <numFmt numFmtId="190" formatCode="#,##0.0_);\(#,##0.0\)"/>
    <numFmt numFmtId="191" formatCode="#,##0_);\(#,##0\)"/>
    <numFmt numFmtId="192" formatCode="#,##0;[Red]#,##0"/>
    <numFmt numFmtId="193" formatCode="[=0]&quot;(－)&quot;;[&lt;1]&quot;(0)&quot;;\(#,##0\)"/>
    <numFmt numFmtId="194" formatCode="[=0]&quot;－&quot;;[&lt;0]&quot;△ &quot;#,##0;#,##0"/>
    <numFmt numFmtId="195" formatCode="[=0]&quot;－&quot;;[&lt;1]&quot;0&quot;;#,##0"/>
    <numFmt numFmtId="196" formatCode="[=0]&quot;- &quot;;[&lt;1]&quot;0 &quot;;#,##0\ "/>
    <numFmt numFmtId="197" formatCode="[=0]&quot;-&quot;;[&lt;1]&quot;0&quot;;#,##0"/>
    <numFmt numFmtId="198" formatCode="[=0]&quot;‐ &quot;;[&lt;1]&quot;0 &quot;;#,##0\ "/>
    <numFmt numFmtId="199" formatCode="[=0]&quot;(-)&quot;;[&lt;1]&quot;(0)&quot;;\(#,##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2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47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177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vertical="top" indent="1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82" fontId="9" fillId="0" borderId="0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182" fontId="9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77" fontId="7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77" fontId="6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9" fillId="0" borderId="1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center"/>
    </xf>
    <xf numFmtId="38" fontId="9" fillId="0" borderId="0" xfId="49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2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2" xfId="0" applyFont="1" applyFill="1" applyBorder="1" applyAlignment="1" quotePrefix="1">
      <alignment horizontal="left" vertic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77" fontId="9" fillId="0" borderId="18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top" indent="1"/>
    </xf>
    <xf numFmtId="0" fontId="9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9" fillId="0" borderId="12" xfId="0" applyFont="1" applyFill="1" applyBorder="1" applyAlignment="1">
      <alignment vertical="center"/>
    </xf>
    <xf numFmtId="0" fontId="10" fillId="0" borderId="19" xfId="0" applyFont="1" applyFill="1" applyBorder="1" applyAlignment="1">
      <alignment/>
    </xf>
    <xf numFmtId="177" fontId="9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/>
    </xf>
    <xf numFmtId="177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indent="1"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 horizontal="left" indent="1"/>
    </xf>
    <xf numFmtId="176" fontId="9" fillId="0" borderId="1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right" vertical="center"/>
    </xf>
    <xf numFmtId="182" fontId="9" fillId="0" borderId="19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8" fontId="9" fillId="0" borderId="19" xfId="49" applyFont="1" applyFill="1" applyBorder="1" applyAlignment="1">
      <alignment/>
    </xf>
    <xf numFmtId="0" fontId="6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9" xfId="0" applyFont="1" applyBorder="1" applyAlignment="1">
      <alignment/>
    </xf>
    <xf numFmtId="178" fontId="9" fillId="0" borderId="19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19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4" fillId="0" borderId="0" xfId="0" applyFont="1" applyFill="1" applyBorder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19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indent="1"/>
    </xf>
    <xf numFmtId="0" fontId="6" fillId="0" borderId="21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21" xfId="0" applyFont="1" applyFill="1" applyBorder="1" applyAlignment="1">
      <alignment horizont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9" fillId="0" borderId="2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193" fontId="9" fillId="0" borderId="0" xfId="0" applyNumberFormat="1" applyFont="1" applyFill="1" applyAlignment="1">
      <alignment horizontal="right" vertical="center"/>
    </xf>
    <xf numFmtId="193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11" fillId="0" borderId="16" xfId="0" applyFont="1" applyFill="1" applyBorder="1" applyAlignment="1">
      <alignment horizontal="center" vertical="top"/>
    </xf>
    <xf numFmtId="38" fontId="9" fillId="0" borderId="19" xfId="49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178" fontId="9" fillId="0" borderId="2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0" fontId="0" fillId="0" borderId="0" xfId="0" applyFont="1" applyAlignment="1">
      <alignment vertical="top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19" xfId="0" applyFont="1" applyFill="1" applyBorder="1" applyAlignment="1">
      <alignment vertical="center"/>
    </xf>
    <xf numFmtId="0" fontId="0" fillId="0" borderId="0" xfId="0" applyFont="1" applyAlignment="1">
      <alignment/>
    </xf>
    <xf numFmtId="0" fontId="9" fillId="0" borderId="2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0" fillId="0" borderId="2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3" fillId="0" borderId="0" xfId="0" applyFont="1" applyFill="1" applyAlignment="1">
      <alignment horizontal="left" vertical="top"/>
    </xf>
    <xf numFmtId="0" fontId="10" fillId="0" borderId="18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49" fontId="8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7" fontId="9" fillId="0" borderId="19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left" vertical="center"/>
    </xf>
    <xf numFmtId="195" fontId="9" fillId="0" borderId="0" xfId="0" applyNumberFormat="1" applyFont="1" applyFill="1" applyBorder="1" applyAlignment="1">
      <alignment horizontal="right" vertical="center"/>
    </xf>
    <xf numFmtId="195" fontId="9" fillId="0" borderId="18" xfId="0" applyNumberFormat="1" applyFont="1" applyFill="1" applyBorder="1" applyAlignment="1">
      <alignment vertical="center"/>
    </xf>
    <xf numFmtId="195" fontId="9" fillId="0" borderId="0" xfId="0" applyNumberFormat="1" applyFont="1" applyFill="1" applyBorder="1" applyAlignment="1">
      <alignment vertical="center"/>
    </xf>
    <xf numFmtId="195" fontId="9" fillId="0" borderId="0" xfId="0" applyNumberFormat="1" applyFont="1" applyFill="1" applyAlignment="1">
      <alignment/>
    </xf>
    <xf numFmtId="195" fontId="9" fillId="0" borderId="19" xfId="0" applyNumberFormat="1" applyFont="1" applyFill="1" applyBorder="1" applyAlignment="1">
      <alignment horizontal="center"/>
    </xf>
    <xf numFmtId="195" fontId="9" fillId="0" borderId="0" xfId="0" applyNumberFormat="1" applyFont="1" applyFill="1" applyBorder="1" applyAlignment="1">
      <alignment horizontal="center"/>
    </xf>
    <xf numFmtId="195" fontId="10" fillId="0" borderId="0" xfId="0" applyNumberFormat="1" applyFont="1" applyFill="1" applyAlignment="1">
      <alignment/>
    </xf>
    <xf numFmtId="195" fontId="10" fillId="0" borderId="0" xfId="0" applyNumberFormat="1" applyFont="1" applyFill="1" applyBorder="1" applyAlignment="1">
      <alignment/>
    </xf>
    <xf numFmtId="195" fontId="9" fillId="0" borderId="0" xfId="0" applyNumberFormat="1" applyFont="1" applyFill="1" applyBorder="1" applyAlignment="1">
      <alignment horizontal="center" vertical="center"/>
    </xf>
    <xf numFmtId="195" fontId="10" fillId="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vertical="center"/>
    </xf>
    <xf numFmtId="182" fontId="10" fillId="0" borderId="0" xfId="0" applyNumberFormat="1" applyFont="1" applyFill="1" applyAlignment="1">
      <alignment/>
    </xf>
    <xf numFmtId="177" fontId="9" fillId="0" borderId="0" xfId="49" applyNumberFormat="1" applyFont="1" applyFill="1" applyBorder="1" applyAlignment="1">
      <alignment horizontal="right" vertical="center"/>
    </xf>
    <xf numFmtId="195" fontId="9" fillId="0" borderId="0" xfId="0" applyNumberFormat="1" applyFont="1" applyFill="1" applyBorder="1" applyAlignment="1">
      <alignment horizontal="center" vertical="top"/>
    </xf>
    <xf numFmtId="195" fontId="9" fillId="0" borderId="0" xfId="0" applyNumberFormat="1" applyFont="1" applyFill="1" applyBorder="1" applyAlignment="1">
      <alignment/>
    </xf>
    <xf numFmtId="195" fontId="9" fillId="0" borderId="21" xfId="0" applyNumberFormat="1" applyFont="1" applyFill="1" applyBorder="1" applyAlignment="1">
      <alignment horizontal="right" vertical="center"/>
    </xf>
    <xf numFmtId="195" fontId="9" fillId="0" borderId="19" xfId="0" applyNumberFormat="1" applyFont="1" applyFill="1" applyBorder="1" applyAlignment="1">
      <alignment horizontal="center" vertical="center"/>
    </xf>
    <xf numFmtId="195" fontId="6" fillId="0" borderId="19" xfId="0" applyNumberFormat="1" applyFont="1" applyFill="1" applyBorder="1" applyAlignment="1">
      <alignment horizontal="right" vertical="center"/>
    </xf>
    <xf numFmtId="195" fontId="6" fillId="0" borderId="21" xfId="0" applyNumberFormat="1" applyFont="1" applyFill="1" applyBorder="1" applyAlignment="1">
      <alignment horizontal="right" vertical="center"/>
    </xf>
    <xf numFmtId="195" fontId="6" fillId="0" borderId="19" xfId="0" applyNumberFormat="1" applyFont="1" applyFill="1" applyBorder="1" applyAlignment="1">
      <alignment horizontal="center" vertical="center"/>
    </xf>
    <xf numFmtId="195" fontId="6" fillId="0" borderId="19" xfId="0" applyNumberFormat="1" applyFont="1" applyFill="1" applyBorder="1" applyAlignment="1">
      <alignment vertical="center"/>
    </xf>
    <xf numFmtId="195" fontId="9" fillId="0" borderId="18" xfId="0" applyNumberFormat="1" applyFont="1" applyFill="1" applyBorder="1" applyAlignment="1">
      <alignment horizontal="center" vertical="center"/>
    </xf>
    <xf numFmtId="177" fontId="9" fillId="0" borderId="19" xfId="0" applyNumberFormat="1" applyFont="1" applyFill="1" applyBorder="1" applyAlignment="1">
      <alignment horizontal="right" vertical="center"/>
    </xf>
    <xf numFmtId="195" fontId="10" fillId="0" borderId="0" xfId="0" applyNumberFormat="1" applyFont="1" applyFill="1" applyBorder="1" applyAlignment="1">
      <alignment horizontal="center"/>
    </xf>
    <xf numFmtId="195" fontId="9" fillId="0" borderId="19" xfId="0" applyNumberFormat="1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195" fontId="9" fillId="0" borderId="19" xfId="0" applyNumberFormat="1" applyFont="1" applyFill="1" applyBorder="1" applyAlignment="1">
      <alignment horizontal="right" vertical="center"/>
    </xf>
    <xf numFmtId="196" fontId="9" fillId="0" borderId="0" xfId="0" applyNumberFormat="1" applyFont="1" applyFill="1" applyBorder="1" applyAlignment="1">
      <alignment horizontal="right" vertical="center"/>
    </xf>
    <xf numFmtId="196" fontId="9" fillId="0" borderId="0" xfId="0" applyNumberFormat="1" applyFont="1" applyFill="1" applyBorder="1" applyAlignment="1">
      <alignment vertical="center"/>
    </xf>
    <xf numFmtId="197" fontId="9" fillId="0" borderId="0" xfId="49" applyNumberFormat="1" applyFont="1" applyFill="1" applyBorder="1" applyAlignment="1">
      <alignment horizontal="right"/>
    </xf>
    <xf numFmtId="197" fontId="9" fillId="0" borderId="0" xfId="0" applyNumberFormat="1" applyFont="1" applyFill="1" applyBorder="1" applyAlignment="1">
      <alignment horizontal="right" vertical="center"/>
    </xf>
    <xf numFmtId="197" fontId="9" fillId="0" borderId="0" xfId="49" applyNumberFormat="1" applyFont="1" applyFill="1" applyBorder="1" applyAlignment="1">
      <alignment/>
    </xf>
    <xf numFmtId="197" fontId="9" fillId="0" borderId="0" xfId="0" applyNumberFormat="1" applyFont="1" applyFill="1" applyBorder="1" applyAlignment="1" quotePrefix="1">
      <alignment horizontal="right" vertical="center"/>
    </xf>
    <xf numFmtId="196" fontId="9" fillId="0" borderId="0" xfId="0" applyNumberFormat="1" applyFont="1" applyFill="1" applyAlignment="1">
      <alignment vertical="center"/>
    </xf>
    <xf numFmtId="196" fontId="9" fillId="0" borderId="0" xfId="0" applyNumberFormat="1" applyFont="1" applyFill="1" applyAlignment="1">
      <alignment horizontal="right" vertical="center"/>
    </xf>
    <xf numFmtId="196" fontId="9" fillId="0" borderId="0" xfId="0" applyNumberFormat="1" applyFont="1" applyFill="1" applyBorder="1" applyAlignment="1">
      <alignment horizontal="center" vertical="center"/>
    </xf>
    <xf numFmtId="196" fontId="9" fillId="0" borderId="0" xfId="0" applyNumberFormat="1" applyFont="1" applyFill="1" applyBorder="1" applyAlignment="1">
      <alignment/>
    </xf>
    <xf numFmtId="196" fontId="9" fillId="0" borderId="0" xfId="49" applyNumberFormat="1" applyFont="1" applyFill="1" applyBorder="1" applyAlignment="1">
      <alignment horizontal="right" vertical="center"/>
    </xf>
    <xf numFmtId="196" fontId="9" fillId="0" borderId="18" xfId="0" applyNumberFormat="1" applyFont="1" applyFill="1" applyBorder="1" applyAlignment="1">
      <alignment vertical="center"/>
    </xf>
    <xf numFmtId="196" fontId="9" fillId="0" borderId="18" xfId="0" applyNumberFormat="1" applyFont="1" applyFill="1" applyBorder="1" applyAlignment="1">
      <alignment horizontal="right" vertical="center"/>
    </xf>
    <xf numFmtId="177" fontId="9" fillId="0" borderId="0" xfId="0" applyNumberFormat="1" applyFont="1" applyBorder="1" applyAlignment="1">
      <alignment vertical="center"/>
    </xf>
    <xf numFmtId="197" fontId="9" fillId="0" borderId="14" xfId="0" applyNumberFormat="1" applyFont="1" applyFill="1" applyBorder="1" applyAlignment="1">
      <alignment horizontal="center" vertical="center"/>
    </xf>
    <xf numFmtId="197" fontId="9" fillId="0" borderId="15" xfId="0" applyNumberFormat="1" applyFont="1" applyFill="1" applyBorder="1" applyAlignment="1">
      <alignment horizontal="center" vertical="center"/>
    </xf>
    <xf numFmtId="197" fontId="9" fillId="0" borderId="17" xfId="0" applyNumberFormat="1" applyFont="1" applyFill="1" applyBorder="1" applyAlignment="1">
      <alignment horizontal="center" vertical="center"/>
    </xf>
    <xf numFmtId="197" fontId="10" fillId="0" borderId="0" xfId="0" applyNumberFormat="1" applyFont="1" applyFill="1" applyAlignment="1">
      <alignment/>
    </xf>
    <xf numFmtId="197" fontId="7" fillId="0" borderId="0" xfId="0" applyNumberFormat="1" applyFont="1" applyFill="1" applyAlignment="1">
      <alignment horizontal="right" vertical="center"/>
    </xf>
    <xf numFmtId="197" fontId="7" fillId="0" borderId="0" xfId="0" applyNumberFormat="1" applyFont="1" applyFill="1" applyBorder="1" applyAlignment="1">
      <alignment horizontal="right" vertical="center"/>
    </xf>
    <xf numFmtId="197" fontId="5" fillId="0" borderId="0" xfId="0" applyNumberFormat="1" applyFont="1" applyFill="1" applyBorder="1" applyAlignment="1">
      <alignment horizontal="right" vertical="center"/>
    </xf>
    <xf numFmtId="197" fontId="12" fillId="0" borderId="0" xfId="0" applyNumberFormat="1" applyFont="1" applyFill="1" applyAlignment="1">
      <alignment/>
    </xf>
    <xf numFmtId="197" fontId="10" fillId="0" borderId="10" xfId="0" applyNumberFormat="1" applyFont="1" applyFill="1" applyBorder="1" applyAlignment="1">
      <alignment/>
    </xf>
    <xf numFmtId="197" fontId="10" fillId="0" borderId="0" xfId="0" applyNumberFormat="1" applyFont="1" applyFill="1" applyBorder="1" applyAlignment="1">
      <alignment/>
    </xf>
    <xf numFmtId="197" fontId="7" fillId="0" borderId="0" xfId="0" applyNumberFormat="1" applyFont="1" applyFill="1" applyAlignment="1">
      <alignment/>
    </xf>
    <xf numFmtId="197" fontId="7" fillId="0" borderId="18" xfId="0" applyNumberFormat="1" applyFont="1" applyFill="1" applyBorder="1" applyAlignment="1">
      <alignment horizontal="right" vertical="center"/>
    </xf>
    <xf numFmtId="197" fontId="5" fillId="0" borderId="0" xfId="0" applyNumberFormat="1" applyFont="1" applyFill="1" applyAlignment="1">
      <alignment/>
    </xf>
    <xf numFmtId="197" fontId="7" fillId="0" borderId="10" xfId="0" applyNumberFormat="1" applyFont="1" applyFill="1" applyBorder="1" applyAlignment="1">
      <alignment/>
    </xf>
    <xf numFmtId="197" fontId="7" fillId="0" borderId="0" xfId="0" applyNumberFormat="1" applyFont="1" applyFill="1" applyBorder="1" applyAlignment="1">
      <alignment/>
    </xf>
    <xf numFmtId="197" fontId="9" fillId="0" borderId="10" xfId="0" applyNumberFormat="1" applyFont="1" applyFill="1" applyBorder="1" applyAlignment="1">
      <alignment vertical="center"/>
    </xf>
    <xf numFmtId="197" fontId="9" fillId="0" borderId="0" xfId="0" applyNumberFormat="1" applyFont="1" applyFill="1" applyBorder="1" applyAlignment="1">
      <alignment horizontal="center" vertical="center"/>
    </xf>
    <xf numFmtId="197" fontId="5" fillId="0" borderId="0" xfId="0" applyNumberFormat="1" applyFont="1" applyFill="1" applyAlignment="1">
      <alignment horizontal="right" vertical="center"/>
    </xf>
    <xf numFmtId="197" fontId="10" fillId="0" borderId="0" xfId="0" applyNumberFormat="1" applyFont="1" applyFill="1" applyBorder="1" applyAlignment="1">
      <alignment/>
    </xf>
    <xf numFmtId="197" fontId="10" fillId="0" borderId="10" xfId="0" applyNumberFormat="1" applyFont="1" applyFill="1" applyBorder="1" applyAlignment="1">
      <alignment/>
    </xf>
    <xf numFmtId="195" fontId="9" fillId="0" borderId="20" xfId="0" applyNumberFormat="1" applyFont="1" applyFill="1" applyBorder="1" applyAlignment="1">
      <alignment/>
    </xf>
    <xf numFmtId="195" fontId="10" fillId="0" borderId="19" xfId="0" applyNumberFormat="1" applyFont="1" applyFill="1" applyBorder="1" applyAlignment="1">
      <alignment horizontal="center"/>
    </xf>
    <xf numFmtId="195" fontId="10" fillId="0" borderId="21" xfId="0" applyNumberFormat="1" applyFont="1" applyFill="1" applyBorder="1" applyAlignment="1">
      <alignment horizontal="center"/>
    </xf>
    <xf numFmtId="196" fontId="10" fillId="0" borderId="19" xfId="0" applyNumberFormat="1" applyFont="1" applyFill="1" applyBorder="1" applyAlignment="1">
      <alignment horizontal="center"/>
    </xf>
    <xf numFmtId="196" fontId="9" fillId="0" borderId="17" xfId="0" applyNumberFormat="1" applyFont="1" applyFill="1" applyBorder="1" applyAlignment="1">
      <alignment horizontal="center" vertical="center"/>
    </xf>
    <xf numFmtId="196" fontId="9" fillId="0" borderId="15" xfId="0" applyNumberFormat="1" applyFont="1" applyFill="1" applyBorder="1" applyAlignment="1">
      <alignment horizontal="center" vertical="center"/>
    </xf>
    <xf numFmtId="196" fontId="9" fillId="0" borderId="20" xfId="0" applyNumberFormat="1" applyFont="1" applyFill="1" applyBorder="1" applyAlignment="1">
      <alignment horizontal="center"/>
    </xf>
    <xf numFmtId="196" fontId="10" fillId="0" borderId="19" xfId="0" applyNumberFormat="1" applyFont="1" applyFill="1" applyBorder="1" applyAlignment="1">
      <alignment/>
    </xf>
    <xf numFmtId="196" fontId="0" fillId="0" borderId="19" xfId="0" applyNumberFormat="1" applyFont="1" applyFill="1" applyBorder="1" applyAlignment="1">
      <alignment/>
    </xf>
    <xf numFmtId="196" fontId="0" fillId="0" borderId="19" xfId="0" applyNumberFormat="1" applyFont="1" applyFill="1" applyBorder="1" applyAlignment="1">
      <alignment horizontal="center"/>
    </xf>
    <xf numFmtId="196" fontId="0" fillId="0" borderId="0" xfId="0" applyNumberFormat="1" applyFont="1" applyFill="1" applyAlignment="1">
      <alignment/>
    </xf>
    <xf numFmtId="196" fontId="0" fillId="0" borderId="0" xfId="0" applyNumberFormat="1" applyFont="1" applyFill="1" applyBorder="1" applyAlignment="1">
      <alignment horizontal="center"/>
    </xf>
    <xf numFmtId="196" fontId="5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96" fontId="0" fillId="0" borderId="0" xfId="0" applyNumberFormat="1" applyFont="1" applyFill="1" applyBorder="1" applyAlignment="1">
      <alignment/>
    </xf>
    <xf numFmtId="198" fontId="9" fillId="0" borderId="0" xfId="0" applyNumberFormat="1" applyFont="1" applyFill="1" applyBorder="1" applyAlignment="1">
      <alignment vertical="center"/>
    </xf>
    <xf numFmtId="198" fontId="9" fillId="0" borderId="0" xfId="0" applyNumberFormat="1" applyFont="1" applyFill="1" applyAlignment="1">
      <alignment vertical="center"/>
    </xf>
    <xf numFmtId="198" fontId="6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177" fontId="9" fillId="0" borderId="0" xfId="49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195" fontId="9" fillId="0" borderId="0" xfId="0" applyNumberFormat="1" applyFont="1" applyFill="1" applyBorder="1" applyAlignment="1">
      <alignment horizontal="right" vertical="center" indent="1"/>
    </xf>
    <xf numFmtId="0" fontId="7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99" fontId="9" fillId="0" borderId="0" xfId="0" applyNumberFormat="1" applyFont="1" applyFill="1" applyBorder="1" applyAlignment="1">
      <alignment horizontal="right" vertical="center"/>
    </xf>
    <xf numFmtId="197" fontId="10" fillId="0" borderId="21" xfId="0" applyNumberFormat="1" applyFont="1" applyFill="1" applyBorder="1" applyAlignment="1">
      <alignment/>
    </xf>
    <xf numFmtId="197" fontId="10" fillId="0" borderId="19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9" fillId="0" borderId="3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197" fontId="9" fillId="0" borderId="0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wrapText="1" shrinkToFit="1"/>
    </xf>
    <xf numFmtId="0" fontId="9" fillId="0" borderId="2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distributed" vertical="center"/>
    </xf>
    <xf numFmtId="196" fontId="10" fillId="0" borderId="0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196" fontId="4" fillId="0" borderId="0" xfId="0" applyNumberFormat="1" applyFont="1" applyFill="1" applyBorder="1" applyAlignment="1">
      <alignment horizontal="left" indent="1"/>
    </xf>
    <xf numFmtId="196" fontId="4" fillId="0" borderId="0" xfId="0" applyNumberFormat="1" applyFont="1" applyFill="1" applyAlignment="1">
      <alignment horizontal="left" indent="1"/>
    </xf>
    <xf numFmtId="196" fontId="0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0" fontId="9" fillId="0" borderId="20" xfId="0" applyFont="1" applyFill="1" applyBorder="1" applyAlignment="1">
      <alignment/>
    </xf>
    <xf numFmtId="197" fontId="11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38" fontId="11" fillId="0" borderId="23" xfId="49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38" fontId="9" fillId="0" borderId="0" xfId="49" applyFont="1" applyFill="1" applyBorder="1" applyAlignment="1">
      <alignment/>
    </xf>
    <xf numFmtId="197" fontId="9" fillId="0" borderId="0" xfId="49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38" fontId="0" fillId="0" borderId="0" xfId="49" applyFont="1" applyFill="1" applyAlignment="1">
      <alignment/>
    </xf>
    <xf numFmtId="0" fontId="6" fillId="0" borderId="0" xfId="0" applyFont="1" applyFill="1" applyAlignment="1">
      <alignment vertical="top"/>
    </xf>
    <xf numFmtId="38" fontId="15" fillId="0" borderId="23" xfId="49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1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26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195" fontId="9" fillId="0" borderId="27" xfId="0" applyNumberFormat="1" applyFont="1" applyFill="1" applyBorder="1" applyAlignment="1">
      <alignment/>
    </xf>
    <xf numFmtId="195" fontId="9" fillId="0" borderId="18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Alignment="1">
      <alignment/>
    </xf>
    <xf numFmtId="196" fontId="9" fillId="0" borderId="18" xfId="0" applyNumberFormat="1" applyFont="1" applyFill="1" applyBorder="1" applyAlignment="1">
      <alignment/>
    </xf>
    <xf numFmtId="196" fontId="1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197" fontId="9" fillId="0" borderId="18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97" fontId="9" fillId="0" borderId="18" xfId="0" applyNumberFormat="1" applyFont="1" applyFill="1" applyBorder="1" applyAlignment="1">
      <alignment horizontal="right" vertical="center"/>
    </xf>
    <xf numFmtId="178" fontId="9" fillId="0" borderId="1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97" fontId="0" fillId="0" borderId="0" xfId="0" applyNumberFormat="1" applyFont="1" applyFill="1" applyAlignment="1">
      <alignment/>
    </xf>
    <xf numFmtId="197" fontId="0" fillId="0" borderId="21" xfId="0" applyNumberFormat="1" applyFont="1" applyFill="1" applyBorder="1" applyAlignment="1">
      <alignment/>
    </xf>
    <xf numFmtId="197" fontId="0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95" fontId="0" fillId="0" borderId="19" xfId="0" applyNumberFormat="1" applyFont="1" applyFill="1" applyBorder="1" applyAlignment="1">
      <alignment/>
    </xf>
    <xf numFmtId="197" fontId="9" fillId="0" borderId="0" xfId="0" applyNumberFormat="1" applyFont="1" applyFill="1" applyBorder="1" applyAlignment="1">
      <alignment horizontal="center"/>
    </xf>
    <xf numFmtId="197" fontId="0" fillId="0" borderId="19" xfId="0" applyNumberFormat="1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9" fillId="0" borderId="28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distributed" vertical="center" indent="5"/>
    </xf>
    <xf numFmtId="0" fontId="9" fillId="0" borderId="24" xfId="0" applyFont="1" applyFill="1" applyBorder="1" applyAlignment="1">
      <alignment horizontal="distributed" vertical="center" indent="5"/>
    </xf>
    <xf numFmtId="0" fontId="9" fillId="0" borderId="25" xfId="0" applyFont="1" applyFill="1" applyBorder="1" applyAlignment="1">
      <alignment horizontal="distributed" vertical="center" indent="5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distributed" vertical="center" wrapText="1" indent="3"/>
    </xf>
    <xf numFmtId="0" fontId="9" fillId="0" borderId="24" xfId="0" applyFont="1" applyFill="1" applyBorder="1" applyAlignment="1">
      <alignment horizontal="distributed" vertical="center" wrapText="1" indent="3"/>
    </xf>
    <xf numFmtId="0" fontId="9" fillId="0" borderId="25" xfId="0" applyFont="1" applyFill="1" applyBorder="1" applyAlignment="1">
      <alignment horizontal="distributed" vertical="center" wrapText="1" indent="3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wrapText="1" shrinkToFit="1"/>
    </xf>
    <xf numFmtId="0" fontId="7" fillId="0" borderId="31" xfId="0" applyFont="1" applyFill="1" applyBorder="1" applyAlignment="1">
      <alignment horizontal="center" vertical="center" wrapText="1" shrinkToFit="1"/>
    </xf>
    <xf numFmtId="0" fontId="9" fillId="0" borderId="23" xfId="0" applyFont="1" applyFill="1" applyBorder="1" applyAlignment="1">
      <alignment horizontal="distributed" vertical="center" indent="3"/>
    </xf>
    <xf numFmtId="0" fontId="9" fillId="0" borderId="24" xfId="0" applyFont="1" applyFill="1" applyBorder="1" applyAlignment="1">
      <alignment horizontal="distributed" vertical="center" indent="3"/>
    </xf>
    <xf numFmtId="0" fontId="9" fillId="0" borderId="25" xfId="0" applyFont="1" applyFill="1" applyBorder="1" applyAlignment="1">
      <alignment horizontal="distributed" vertical="center" indent="3"/>
    </xf>
    <xf numFmtId="0" fontId="9" fillId="0" borderId="2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196" fontId="9" fillId="0" borderId="23" xfId="0" applyNumberFormat="1" applyFont="1" applyFill="1" applyBorder="1" applyAlignment="1">
      <alignment horizontal="center" vertical="center"/>
    </xf>
    <xf numFmtId="196" fontId="9" fillId="0" borderId="24" xfId="0" applyNumberFormat="1" applyFont="1" applyFill="1" applyBorder="1" applyAlignment="1">
      <alignment horizontal="center" vertical="center"/>
    </xf>
    <xf numFmtId="196" fontId="9" fillId="0" borderId="33" xfId="0" applyNumberFormat="1" applyFont="1" applyFill="1" applyBorder="1" applyAlignment="1">
      <alignment horizontal="center" vertical="center"/>
    </xf>
    <xf numFmtId="196" fontId="9" fillId="0" borderId="16" xfId="0" applyNumberFormat="1" applyFont="1" applyFill="1" applyBorder="1" applyAlignment="1">
      <alignment horizontal="center" vertical="center"/>
    </xf>
    <xf numFmtId="196" fontId="9" fillId="0" borderId="17" xfId="0" applyNumberFormat="1" applyFont="1" applyFill="1" applyBorder="1" applyAlignment="1">
      <alignment horizontal="center" vertical="center"/>
    </xf>
    <xf numFmtId="196" fontId="9" fillId="0" borderId="34" xfId="0" applyNumberFormat="1" applyFont="1" applyFill="1" applyBorder="1" applyAlignment="1">
      <alignment horizontal="center" vertical="center"/>
    </xf>
    <xf numFmtId="196" fontId="9" fillId="0" borderId="14" xfId="0" applyNumberFormat="1" applyFont="1" applyFill="1" applyBorder="1" applyAlignment="1">
      <alignment horizontal="center" vertical="center"/>
    </xf>
    <xf numFmtId="196" fontId="9" fillId="0" borderId="27" xfId="0" applyNumberFormat="1" applyFont="1" applyFill="1" applyBorder="1" applyAlignment="1">
      <alignment horizontal="center" vertical="center" shrinkToFit="1"/>
    </xf>
    <xf numFmtId="196" fontId="9" fillId="0" borderId="32" xfId="0" applyNumberFormat="1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distributed" vertical="center" indent="2"/>
    </xf>
    <xf numFmtId="0" fontId="9" fillId="0" borderId="24" xfId="0" applyFont="1" applyFill="1" applyBorder="1" applyAlignment="1">
      <alignment horizontal="distributed" vertical="center" indent="2"/>
    </xf>
    <xf numFmtId="0" fontId="9" fillId="0" borderId="25" xfId="0" applyFont="1" applyFill="1" applyBorder="1" applyAlignment="1">
      <alignment horizontal="distributed" vertical="center" indent="2"/>
    </xf>
    <xf numFmtId="197" fontId="9" fillId="0" borderId="22" xfId="0" applyNumberFormat="1" applyFont="1" applyFill="1" applyBorder="1" applyAlignment="1">
      <alignment horizontal="center" vertical="center"/>
    </xf>
    <xf numFmtId="197" fontId="9" fillId="0" borderId="23" xfId="0" applyNumberFormat="1" applyFont="1" applyFill="1" applyBorder="1" applyAlignment="1">
      <alignment horizontal="center" vertical="center"/>
    </xf>
    <xf numFmtId="197" fontId="9" fillId="0" borderId="10" xfId="0" applyNumberFormat="1" applyFont="1" applyFill="1" applyBorder="1" applyAlignment="1">
      <alignment horizontal="center" vertical="center"/>
    </xf>
    <xf numFmtId="197" fontId="9" fillId="0" borderId="2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0" fillId="0" borderId="0" xfId="0" applyAlignment="1">
      <alignment shrinkToFit="1"/>
    </xf>
    <xf numFmtId="0" fontId="4" fillId="0" borderId="0" xfId="0" applyFont="1" applyFill="1" applyAlignment="1">
      <alignment vertical="center" wrapText="1"/>
    </xf>
    <xf numFmtId="0" fontId="9" fillId="0" borderId="23" xfId="0" applyFont="1" applyFill="1" applyBorder="1" applyAlignment="1">
      <alignment horizontal="distributed" vertical="center" indent="1"/>
    </xf>
    <xf numFmtId="0" fontId="9" fillId="0" borderId="24" xfId="0" applyFont="1" applyFill="1" applyBorder="1" applyAlignment="1">
      <alignment horizontal="distributed" vertical="center" indent="1"/>
    </xf>
    <xf numFmtId="0" fontId="0" fillId="0" borderId="24" xfId="0" applyBorder="1" applyAlignment="1">
      <alignment horizontal="distributed" inden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195" fontId="9" fillId="0" borderId="23" xfId="0" applyNumberFormat="1" applyFont="1" applyFill="1" applyBorder="1" applyAlignment="1">
      <alignment horizontal="center" vertical="center"/>
    </xf>
    <xf numFmtId="195" fontId="9" fillId="0" borderId="25" xfId="0" applyNumberFormat="1" applyFont="1" applyFill="1" applyBorder="1" applyAlignment="1">
      <alignment horizontal="center" vertical="center"/>
    </xf>
    <xf numFmtId="195" fontId="9" fillId="0" borderId="2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9" fillId="0" borderId="30" xfId="0" applyFont="1" applyFill="1" applyBorder="1" applyAlignment="1">
      <alignment horizontal="center" vertical="center" textRotation="255"/>
    </xf>
    <xf numFmtId="0" fontId="9" fillId="0" borderId="31" xfId="0" applyFont="1" applyFill="1" applyBorder="1" applyAlignment="1">
      <alignment horizontal="center" vertical="center" textRotation="255"/>
    </xf>
    <xf numFmtId="0" fontId="9" fillId="0" borderId="23" xfId="0" applyFont="1" applyFill="1" applyBorder="1" applyAlignment="1">
      <alignment horizontal="center" vertical="center" wrapText="1" shrinkToFit="1"/>
    </xf>
    <xf numFmtId="0" fontId="9" fillId="0" borderId="25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" name="Line 2"/>
        <xdr:cNvSpPr>
          <a:spLocks/>
        </xdr:cNvSpPr>
      </xdr:nvSpPr>
      <xdr:spPr>
        <a:xfrm>
          <a:off x="4219575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19050</xdr:rowOff>
    </xdr:from>
    <xdr:to>
      <xdr:col>3</xdr:col>
      <xdr:colOff>0</xdr:colOff>
      <xdr:row>5</xdr:row>
      <xdr:rowOff>19050</xdr:rowOff>
    </xdr:to>
    <xdr:sp>
      <xdr:nvSpPr>
        <xdr:cNvPr id="1" name="Line 2"/>
        <xdr:cNvSpPr>
          <a:spLocks/>
        </xdr:cNvSpPr>
      </xdr:nvSpPr>
      <xdr:spPr>
        <a:xfrm>
          <a:off x="24384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19050</xdr:rowOff>
    </xdr:from>
    <xdr:to>
      <xdr:col>3</xdr:col>
      <xdr:colOff>0</xdr:colOff>
      <xdr:row>5</xdr:row>
      <xdr:rowOff>19050</xdr:rowOff>
    </xdr:to>
    <xdr:sp>
      <xdr:nvSpPr>
        <xdr:cNvPr id="1" name="Line 4"/>
        <xdr:cNvSpPr>
          <a:spLocks/>
        </xdr:cNvSpPr>
      </xdr:nvSpPr>
      <xdr:spPr>
        <a:xfrm>
          <a:off x="2362200" y="98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20">
      <selection activeCell="S27" sqref="S27"/>
    </sheetView>
  </sheetViews>
  <sheetFormatPr defaultColWidth="9.00390625" defaultRowHeight="13.5"/>
  <cols>
    <col min="1" max="1" width="4.625" style="49" customWidth="1"/>
    <col min="2" max="2" width="5.625" style="49" customWidth="1"/>
    <col min="3" max="3" width="5.125" style="49" customWidth="1"/>
    <col min="4" max="16" width="4.625" style="49" customWidth="1"/>
    <col min="17" max="17" width="5.25390625" style="49" customWidth="1"/>
    <col min="18" max="16384" width="9.00390625" style="49" customWidth="1"/>
  </cols>
  <sheetData>
    <row r="1" spans="1:17" s="1" customFormat="1" ht="12.75" customHeight="1">
      <c r="A1" s="133" t="s">
        <v>120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8" customHeight="1">
      <c r="A2" s="135" t="s">
        <v>145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2.75" customHeight="1">
      <c r="A3" s="138" t="s">
        <v>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s="173" customFormat="1" ht="30" customHeight="1">
      <c r="A4" s="129" t="s">
        <v>113</v>
      </c>
      <c r="B4" s="398" t="s">
        <v>0</v>
      </c>
      <c r="C4" s="399"/>
      <c r="D4" s="398" t="s">
        <v>1</v>
      </c>
      <c r="E4" s="399"/>
      <c r="F4" s="398" t="s">
        <v>141</v>
      </c>
      <c r="G4" s="399"/>
      <c r="H4" s="398" t="s">
        <v>221</v>
      </c>
      <c r="I4" s="399"/>
      <c r="J4" s="398" t="s">
        <v>196</v>
      </c>
      <c r="K4" s="399"/>
      <c r="L4" s="398" t="s">
        <v>222</v>
      </c>
      <c r="M4" s="399"/>
      <c r="N4" s="398" t="s">
        <v>223</v>
      </c>
      <c r="O4" s="399"/>
      <c r="P4" s="398" t="s">
        <v>2</v>
      </c>
      <c r="Q4" s="402"/>
    </row>
    <row r="5" spans="1:17" s="170" customFormat="1" ht="5.25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  <c r="Q5" s="74"/>
    </row>
    <row r="6" spans="1:17" s="72" customFormat="1" ht="15.75" customHeight="1">
      <c r="A6" s="38">
        <v>21</v>
      </c>
      <c r="B6" s="370">
        <f aca="true" t="shared" si="0" ref="B6:C10">SUM(D6,F6,H6,J6,L6,N6,P6)</f>
        <v>657</v>
      </c>
      <c r="C6" s="168">
        <f t="shared" si="0"/>
        <v>289</v>
      </c>
      <c r="D6" s="238">
        <v>49</v>
      </c>
      <c r="E6" s="169">
        <v>25</v>
      </c>
      <c r="F6" s="238">
        <v>208</v>
      </c>
      <c r="G6" s="169">
        <v>93</v>
      </c>
      <c r="H6" s="238">
        <v>69</v>
      </c>
      <c r="I6" s="169">
        <v>24</v>
      </c>
      <c r="J6" s="269">
        <v>28</v>
      </c>
      <c r="K6" s="330">
        <v>11</v>
      </c>
      <c r="L6" s="238">
        <v>18</v>
      </c>
      <c r="M6" s="169">
        <v>6</v>
      </c>
      <c r="N6" s="238">
        <v>50</v>
      </c>
      <c r="O6" s="169">
        <v>19</v>
      </c>
      <c r="P6" s="238">
        <v>235</v>
      </c>
      <c r="Q6" s="169">
        <v>111</v>
      </c>
    </row>
    <row r="7" spans="1:17" s="72" customFormat="1" ht="15.75" customHeight="1">
      <c r="A7" s="38">
        <v>22</v>
      </c>
      <c r="B7" s="370">
        <f t="shared" si="0"/>
        <v>603</v>
      </c>
      <c r="C7" s="168">
        <f t="shared" si="0"/>
        <v>268</v>
      </c>
      <c r="D7" s="238">
        <v>48</v>
      </c>
      <c r="E7" s="169">
        <v>23</v>
      </c>
      <c r="F7" s="238">
        <v>144</v>
      </c>
      <c r="G7" s="169">
        <v>61</v>
      </c>
      <c r="H7" s="238">
        <v>65</v>
      </c>
      <c r="I7" s="169">
        <v>22</v>
      </c>
      <c r="J7" s="269">
        <v>32</v>
      </c>
      <c r="K7" s="330">
        <v>12</v>
      </c>
      <c r="L7" s="238">
        <v>9</v>
      </c>
      <c r="M7" s="169">
        <v>3</v>
      </c>
      <c r="N7" s="238">
        <v>11</v>
      </c>
      <c r="O7" s="169">
        <v>4</v>
      </c>
      <c r="P7" s="238">
        <v>294</v>
      </c>
      <c r="Q7" s="169">
        <v>143</v>
      </c>
    </row>
    <row r="8" spans="1:17" s="72" customFormat="1" ht="15.75" customHeight="1">
      <c r="A8" s="38">
        <v>23</v>
      </c>
      <c r="B8" s="370">
        <f t="shared" si="0"/>
        <v>623</v>
      </c>
      <c r="C8" s="168">
        <f t="shared" si="0"/>
        <v>275</v>
      </c>
      <c r="D8" s="238">
        <v>36</v>
      </c>
      <c r="E8" s="169">
        <v>17</v>
      </c>
      <c r="F8" s="238">
        <v>210</v>
      </c>
      <c r="G8" s="169">
        <v>87</v>
      </c>
      <c r="H8" s="238">
        <v>53</v>
      </c>
      <c r="I8" s="169">
        <v>19</v>
      </c>
      <c r="J8" s="269">
        <v>29</v>
      </c>
      <c r="K8" s="330">
        <v>11</v>
      </c>
      <c r="L8" s="238">
        <v>6</v>
      </c>
      <c r="M8" s="169">
        <v>2</v>
      </c>
      <c r="N8" s="238">
        <v>42</v>
      </c>
      <c r="O8" s="169">
        <v>18</v>
      </c>
      <c r="P8" s="238">
        <v>247</v>
      </c>
      <c r="Q8" s="169">
        <v>121</v>
      </c>
    </row>
    <row r="9" spans="1:17" s="72" customFormat="1" ht="15.75" customHeight="1">
      <c r="A9" s="38">
        <v>24</v>
      </c>
      <c r="B9" s="370">
        <f>SUM(D9,F9,H9,J9,L9,N9,P9)</f>
        <v>474</v>
      </c>
      <c r="C9" s="168">
        <f>SUM(E9,G9,I9,K9,M9,O9,Q9)</f>
        <v>202</v>
      </c>
      <c r="D9" s="238">
        <v>29</v>
      </c>
      <c r="E9" s="169">
        <v>13</v>
      </c>
      <c r="F9" s="238">
        <v>115</v>
      </c>
      <c r="G9" s="169">
        <v>50</v>
      </c>
      <c r="H9" s="238">
        <v>57</v>
      </c>
      <c r="I9" s="169">
        <v>20</v>
      </c>
      <c r="J9" s="269">
        <v>31</v>
      </c>
      <c r="K9" s="330">
        <v>11</v>
      </c>
      <c r="L9" s="238">
        <v>5</v>
      </c>
      <c r="M9" s="169">
        <v>2</v>
      </c>
      <c r="N9" s="238">
        <v>15</v>
      </c>
      <c r="O9" s="169">
        <v>6</v>
      </c>
      <c r="P9" s="238">
        <v>222</v>
      </c>
      <c r="Q9" s="169">
        <v>100</v>
      </c>
    </row>
    <row r="10" spans="1:17" s="72" customFormat="1" ht="15.75" customHeight="1">
      <c r="A10" s="38">
        <v>25</v>
      </c>
      <c r="B10" s="370">
        <f t="shared" si="0"/>
        <v>177</v>
      </c>
      <c r="C10" s="168">
        <f t="shared" si="0"/>
        <v>69</v>
      </c>
      <c r="D10" s="238">
        <v>31</v>
      </c>
      <c r="E10" s="169">
        <v>16</v>
      </c>
      <c r="F10" s="238">
        <v>58</v>
      </c>
      <c r="G10" s="169">
        <v>21</v>
      </c>
      <c r="H10" s="238">
        <v>30</v>
      </c>
      <c r="I10" s="169">
        <v>10</v>
      </c>
      <c r="J10" s="269">
        <v>0</v>
      </c>
      <c r="K10" s="330"/>
      <c r="L10" s="238">
        <v>3</v>
      </c>
      <c r="M10" s="169">
        <v>1</v>
      </c>
      <c r="N10" s="238">
        <v>45</v>
      </c>
      <c r="O10" s="169">
        <v>17</v>
      </c>
      <c r="P10" s="238">
        <v>10</v>
      </c>
      <c r="Q10" s="169">
        <v>4</v>
      </c>
    </row>
    <row r="11" spans="1:17" s="58" customFormat="1" ht="5.25" customHeight="1">
      <c r="A11" s="19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74"/>
      <c r="Q11" s="74"/>
    </row>
    <row r="12" spans="1:17" s="58" customFormat="1" ht="13.5" customHeight="1">
      <c r="A12" s="189" t="s">
        <v>313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s="58" customFormat="1" ht="13.5" customHeight="1">
      <c r="A13" s="156" t="s">
        <v>319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1:17" s="58" customFormat="1" ht="4.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</row>
    <row r="15" spans="1:17" s="58" customFormat="1" ht="12.75" customHeight="1">
      <c r="A15" s="171" t="s">
        <v>194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7" s="173" customFormat="1" ht="30" customHeight="1">
      <c r="A16" s="129" t="s">
        <v>113</v>
      </c>
      <c r="B16" s="398" t="s">
        <v>0</v>
      </c>
      <c r="C16" s="399"/>
      <c r="D16" s="403" t="s">
        <v>3</v>
      </c>
      <c r="E16" s="404"/>
      <c r="F16" s="398" t="s">
        <v>1</v>
      </c>
      <c r="G16" s="399"/>
      <c r="H16" s="398" t="s">
        <v>222</v>
      </c>
      <c r="I16" s="399"/>
      <c r="J16" s="398" t="s">
        <v>197</v>
      </c>
      <c r="K16" s="399"/>
      <c r="L16" s="398" t="s">
        <v>198</v>
      </c>
      <c r="M16" s="399"/>
      <c r="N16" s="398" t="s">
        <v>142</v>
      </c>
      <c r="O16" s="399"/>
      <c r="P16" s="398" t="s">
        <v>2</v>
      </c>
      <c r="Q16" s="402"/>
    </row>
    <row r="17" spans="1:17" s="170" customFormat="1" ht="5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/>
      <c r="Q17" s="74"/>
    </row>
    <row r="18" spans="1:17" s="72" customFormat="1" ht="15.75" customHeight="1">
      <c r="A18" s="38">
        <v>21</v>
      </c>
      <c r="B18" s="370">
        <f aca="true" t="shared" si="1" ref="B18:C22">SUM(D18,F18,H18,J18,L18,N18,P18)</f>
        <v>635</v>
      </c>
      <c r="C18" s="168">
        <f t="shared" si="1"/>
        <v>311</v>
      </c>
      <c r="D18" s="238">
        <v>178</v>
      </c>
      <c r="E18" s="169">
        <v>76</v>
      </c>
      <c r="F18" s="238">
        <v>55</v>
      </c>
      <c r="G18" s="169">
        <v>30</v>
      </c>
      <c r="H18" s="269">
        <v>2</v>
      </c>
      <c r="I18" s="330">
        <v>1</v>
      </c>
      <c r="J18" s="269">
        <v>47</v>
      </c>
      <c r="K18" s="330">
        <v>27</v>
      </c>
      <c r="L18" s="238">
        <v>38</v>
      </c>
      <c r="M18" s="169">
        <v>25</v>
      </c>
      <c r="N18" s="269">
        <v>11</v>
      </c>
      <c r="O18" s="330">
        <v>5</v>
      </c>
      <c r="P18" s="238">
        <v>304</v>
      </c>
      <c r="Q18" s="169">
        <v>147</v>
      </c>
    </row>
    <row r="19" spans="1:17" s="72" customFormat="1" ht="15.75" customHeight="1">
      <c r="A19" s="38">
        <v>22</v>
      </c>
      <c r="B19" s="370">
        <f t="shared" si="1"/>
        <v>651</v>
      </c>
      <c r="C19" s="168">
        <f t="shared" si="1"/>
        <v>322</v>
      </c>
      <c r="D19" s="238">
        <v>131</v>
      </c>
      <c r="E19" s="169">
        <v>57</v>
      </c>
      <c r="F19" s="238">
        <v>51</v>
      </c>
      <c r="G19" s="169">
        <v>25</v>
      </c>
      <c r="H19" s="269">
        <v>2</v>
      </c>
      <c r="I19" s="330">
        <v>1</v>
      </c>
      <c r="J19" s="269">
        <v>2</v>
      </c>
      <c r="K19" s="330">
        <v>2</v>
      </c>
      <c r="L19" s="238">
        <v>82</v>
      </c>
      <c r="M19" s="169">
        <v>49</v>
      </c>
      <c r="N19" s="269">
        <v>13</v>
      </c>
      <c r="O19" s="330">
        <v>6</v>
      </c>
      <c r="P19" s="238">
        <v>370</v>
      </c>
      <c r="Q19" s="169">
        <v>182</v>
      </c>
    </row>
    <row r="20" spans="1:17" s="72" customFormat="1" ht="15.75" customHeight="1">
      <c r="A20" s="38">
        <v>23</v>
      </c>
      <c r="B20" s="370">
        <f t="shared" si="1"/>
        <v>610</v>
      </c>
      <c r="C20" s="168">
        <f t="shared" si="1"/>
        <v>296</v>
      </c>
      <c r="D20" s="238">
        <v>138</v>
      </c>
      <c r="E20" s="169">
        <v>60</v>
      </c>
      <c r="F20" s="238">
        <v>38</v>
      </c>
      <c r="G20" s="169">
        <v>18</v>
      </c>
      <c r="H20" s="269">
        <v>8</v>
      </c>
      <c r="I20" s="330">
        <v>3</v>
      </c>
      <c r="J20" s="269">
        <v>6</v>
      </c>
      <c r="K20" s="330">
        <v>4</v>
      </c>
      <c r="L20" s="238">
        <v>69</v>
      </c>
      <c r="M20" s="169">
        <v>43</v>
      </c>
      <c r="N20" s="269">
        <v>13</v>
      </c>
      <c r="O20" s="330">
        <v>6</v>
      </c>
      <c r="P20" s="238">
        <v>338</v>
      </c>
      <c r="Q20" s="169">
        <v>162</v>
      </c>
    </row>
    <row r="21" spans="1:17" s="72" customFormat="1" ht="15.75" customHeight="1">
      <c r="A21" s="38">
        <v>24</v>
      </c>
      <c r="B21" s="370">
        <f>SUM(D21,F21,H21,J21,L21,N21,P21)</f>
        <v>472</v>
      </c>
      <c r="C21" s="168">
        <f>SUM(E21,G21,I21,K21,M21,O21,Q21)</f>
        <v>215</v>
      </c>
      <c r="D21" s="238">
        <v>92</v>
      </c>
      <c r="E21" s="169">
        <v>37</v>
      </c>
      <c r="F21" s="238">
        <v>24</v>
      </c>
      <c r="G21" s="169">
        <v>11</v>
      </c>
      <c r="H21" s="269">
        <v>2</v>
      </c>
      <c r="I21" s="330">
        <v>1</v>
      </c>
      <c r="J21" s="269">
        <v>0</v>
      </c>
      <c r="K21" s="330"/>
      <c r="L21" s="238">
        <v>59</v>
      </c>
      <c r="M21" s="169">
        <v>36</v>
      </c>
      <c r="N21" s="269">
        <v>8</v>
      </c>
      <c r="O21" s="330">
        <v>4</v>
      </c>
      <c r="P21" s="238">
        <v>287</v>
      </c>
      <c r="Q21" s="169">
        <v>126</v>
      </c>
    </row>
    <row r="22" spans="1:17" s="72" customFormat="1" ht="15.75" customHeight="1">
      <c r="A22" s="38">
        <v>25</v>
      </c>
      <c r="B22" s="370">
        <f t="shared" si="1"/>
        <v>161</v>
      </c>
      <c r="C22" s="168">
        <f t="shared" si="1"/>
        <v>80</v>
      </c>
      <c r="D22" s="238">
        <v>73</v>
      </c>
      <c r="E22" s="169">
        <v>33</v>
      </c>
      <c r="F22" s="238">
        <v>4</v>
      </c>
      <c r="G22" s="169">
        <v>4</v>
      </c>
      <c r="H22" s="269">
        <v>0</v>
      </c>
      <c r="I22" s="330"/>
      <c r="J22" s="269">
        <v>15</v>
      </c>
      <c r="K22" s="330">
        <v>11</v>
      </c>
      <c r="L22" s="238">
        <v>4</v>
      </c>
      <c r="M22" s="169">
        <v>2</v>
      </c>
      <c r="N22" s="269">
        <v>0</v>
      </c>
      <c r="O22" s="330"/>
      <c r="P22" s="238">
        <v>65</v>
      </c>
      <c r="Q22" s="169">
        <v>30</v>
      </c>
    </row>
    <row r="23" spans="1:17" s="58" customFormat="1" ht="5.25" customHeight="1">
      <c r="A23" s="26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74"/>
      <c r="Q23" s="74"/>
    </row>
    <row r="24" spans="1:17" s="58" customFormat="1" ht="13.5" customHeight="1">
      <c r="A24" s="189" t="s">
        <v>313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s="58" customFormat="1" ht="13.5" customHeight="1">
      <c r="A25" s="156" t="s">
        <v>319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</row>
    <row r="26" spans="1:17" s="58" customFormat="1" ht="4.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</row>
    <row r="27" spans="1:14" s="58" customFormat="1" ht="12.75" customHeight="1">
      <c r="A27" s="172" t="s">
        <v>311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56"/>
    </row>
    <row r="28" spans="1:14" s="58" customFormat="1" ht="16.5" customHeight="1">
      <c r="A28" s="400" t="s">
        <v>113</v>
      </c>
      <c r="B28" s="393" t="s">
        <v>143</v>
      </c>
      <c r="C28" s="394"/>
      <c r="D28" s="394"/>
      <c r="E28" s="394"/>
      <c r="F28" s="394"/>
      <c r="G28" s="394"/>
      <c r="H28" s="394"/>
      <c r="I28" s="394"/>
      <c r="J28" s="395"/>
      <c r="K28" s="396" t="s">
        <v>144</v>
      </c>
      <c r="L28" s="391" t="s">
        <v>200</v>
      </c>
      <c r="M28" s="391" t="s">
        <v>310</v>
      </c>
      <c r="N28" s="56"/>
    </row>
    <row r="29" spans="1:14" s="58" customFormat="1" ht="24" customHeight="1">
      <c r="A29" s="401"/>
      <c r="B29" s="15" t="s">
        <v>199</v>
      </c>
      <c r="C29" s="16">
        <v>1</v>
      </c>
      <c r="D29" s="16">
        <v>2</v>
      </c>
      <c r="E29" s="16">
        <v>3</v>
      </c>
      <c r="F29" s="16">
        <v>4</v>
      </c>
      <c r="G29" s="181">
        <v>5</v>
      </c>
      <c r="H29" s="181">
        <v>6</v>
      </c>
      <c r="I29" s="16">
        <v>7</v>
      </c>
      <c r="J29" s="16">
        <v>8</v>
      </c>
      <c r="K29" s="397"/>
      <c r="L29" s="392"/>
      <c r="M29" s="392"/>
      <c r="N29" s="56"/>
    </row>
    <row r="30" spans="1:14" s="170" customFormat="1" ht="5.25" customHeight="1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174"/>
    </row>
    <row r="31" spans="1:14" s="72" customFormat="1" ht="15.75" customHeight="1">
      <c r="A31" s="19">
        <v>21</v>
      </c>
      <c r="B31" s="375">
        <f>SUM(C31:J31)</f>
        <v>4281</v>
      </c>
      <c r="C31" s="269">
        <v>580</v>
      </c>
      <c r="D31" s="269">
        <v>553</v>
      </c>
      <c r="E31" s="269">
        <v>498</v>
      </c>
      <c r="F31" s="269">
        <v>579</v>
      </c>
      <c r="G31" s="269">
        <v>378</v>
      </c>
      <c r="H31" s="269">
        <v>372</v>
      </c>
      <c r="I31" s="269">
        <v>400</v>
      </c>
      <c r="J31" s="269">
        <v>921</v>
      </c>
      <c r="K31" s="269">
        <v>582</v>
      </c>
      <c r="L31" s="269">
        <v>595</v>
      </c>
      <c r="M31" s="269">
        <v>0</v>
      </c>
      <c r="N31" s="35"/>
    </row>
    <row r="32" spans="1:14" s="72" customFormat="1" ht="15.75" customHeight="1">
      <c r="A32" s="19">
        <v>22</v>
      </c>
      <c r="B32" s="375">
        <f>SUM(C32:J32)</f>
        <v>3010</v>
      </c>
      <c r="C32" s="269">
        <v>460</v>
      </c>
      <c r="D32" s="269">
        <v>424</v>
      </c>
      <c r="E32" s="269">
        <v>453</v>
      </c>
      <c r="F32" s="269">
        <v>447</v>
      </c>
      <c r="G32" s="269">
        <v>303</v>
      </c>
      <c r="H32" s="269">
        <v>289</v>
      </c>
      <c r="I32" s="269">
        <v>283</v>
      </c>
      <c r="J32" s="269">
        <v>351</v>
      </c>
      <c r="K32" s="269">
        <v>536</v>
      </c>
      <c r="L32" s="269">
        <v>547</v>
      </c>
      <c r="M32" s="269">
        <v>0</v>
      </c>
      <c r="N32" s="35"/>
    </row>
    <row r="33" spans="1:14" s="72" customFormat="1" ht="15.75" customHeight="1">
      <c r="A33" s="19">
        <v>23</v>
      </c>
      <c r="B33" s="375">
        <f>SUM(C33:J33)</f>
        <v>3377</v>
      </c>
      <c r="C33" s="269">
        <v>461</v>
      </c>
      <c r="D33" s="269">
        <v>472</v>
      </c>
      <c r="E33" s="269">
        <v>492</v>
      </c>
      <c r="F33" s="269">
        <v>508</v>
      </c>
      <c r="G33" s="269">
        <v>328</v>
      </c>
      <c r="H33" s="269">
        <v>305</v>
      </c>
      <c r="I33" s="269">
        <v>429</v>
      </c>
      <c r="J33" s="269">
        <v>382</v>
      </c>
      <c r="K33" s="269">
        <v>521</v>
      </c>
      <c r="L33" s="269">
        <v>503</v>
      </c>
      <c r="M33" s="269">
        <v>0</v>
      </c>
      <c r="N33" s="35"/>
    </row>
    <row r="34" spans="1:14" s="72" customFormat="1" ht="15.75" customHeight="1">
      <c r="A34" s="19">
        <v>24</v>
      </c>
      <c r="B34" s="375">
        <f>SUM(C34:J34)</f>
        <v>2518</v>
      </c>
      <c r="C34" s="269">
        <v>362</v>
      </c>
      <c r="D34" s="269">
        <v>339</v>
      </c>
      <c r="E34" s="269">
        <v>385</v>
      </c>
      <c r="F34" s="269">
        <v>382</v>
      </c>
      <c r="G34" s="269">
        <v>220</v>
      </c>
      <c r="H34" s="269">
        <v>247</v>
      </c>
      <c r="I34" s="269">
        <v>311</v>
      </c>
      <c r="J34" s="269">
        <v>272</v>
      </c>
      <c r="K34" s="269">
        <v>427</v>
      </c>
      <c r="L34" s="269">
        <v>323</v>
      </c>
      <c r="M34" s="269">
        <v>0</v>
      </c>
      <c r="N34" s="35"/>
    </row>
    <row r="35" spans="1:14" s="72" customFormat="1" ht="15.75" customHeight="1">
      <c r="A35" s="19">
        <v>25</v>
      </c>
      <c r="B35" s="375">
        <f>SUM(C35:J35)</f>
        <v>829</v>
      </c>
      <c r="C35" s="269">
        <v>109</v>
      </c>
      <c r="D35" s="269">
        <v>116</v>
      </c>
      <c r="E35" s="269">
        <v>128</v>
      </c>
      <c r="F35" s="269">
        <v>110</v>
      </c>
      <c r="G35" s="269">
        <v>132</v>
      </c>
      <c r="H35" s="269">
        <v>120</v>
      </c>
      <c r="I35" s="269">
        <v>114</v>
      </c>
      <c r="J35" s="269">
        <v>0</v>
      </c>
      <c r="K35" s="269">
        <v>179</v>
      </c>
      <c r="L35" s="269">
        <v>130</v>
      </c>
      <c r="M35" s="269">
        <v>105</v>
      </c>
      <c r="N35" s="35"/>
    </row>
    <row r="36" spans="1:14" s="58" customFormat="1" ht="5.25" customHeight="1">
      <c r="A36" s="26"/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6"/>
      <c r="N36" s="56"/>
    </row>
    <row r="37" spans="1:13" s="66" customFormat="1" ht="12.75" customHeight="1">
      <c r="A37" s="189" t="s">
        <v>313</v>
      </c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9"/>
    </row>
    <row r="38" spans="1:17" s="66" customFormat="1" ht="12.75" customHeight="1">
      <c r="A38" s="146" t="s">
        <v>315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="66" customFormat="1" ht="12.75" customHeight="1">
      <c r="A39" s="328" t="s">
        <v>316</v>
      </c>
    </row>
    <row r="40" s="66" customFormat="1" ht="12.75" customHeight="1">
      <c r="A40" s="328" t="s">
        <v>317</v>
      </c>
    </row>
    <row r="41" s="66" customFormat="1" ht="12.75" customHeight="1">
      <c r="A41" s="328" t="s">
        <v>314</v>
      </c>
    </row>
    <row r="42" s="66" customFormat="1" ht="12.75" customHeight="1">
      <c r="A42" s="328" t="s">
        <v>318</v>
      </c>
    </row>
  </sheetData>
  <sheetProtection/>
  <mergeCells count="21">
    <mergeCell ref="P4:Q4"/>
    <mergeCell ref="B16:C16"/>
    <mergeCell ref="P16:Q16"/>
    <mergeCell ref="H16:I16"/>
    <mergeCell ref="F4:G4"/>
    <mergeCell ref="H4:I4"/>
    <mergeCell ref="D16:E16"/>
    <mergeCell ref="F16:G16"/>
    <mergeCell ref="N4:O4"/>
    <mergeCell ref="A28:A29"/>
    <mergeCell ref="L4:M4"/>
    <mergeCell ref="J4:K4"/>
    <mergeCell ref="B4:C4"/>
    <mergeCell ref="D4:E4"/>
    <mergeCell ref="J16:K16"/>
    <mergeCell ref="L28:L29"/>
    <mergeCell ref="B28:J28"/>
    <mergeCell ref="K28:K29"/>
    <mergeCell ref="L16:M16"/>
    <mergeCell ref="N16:O16"/>
    <mergeCell ref="M28:M29"/>
  </mergeCells>
  <printOptions horizontalCentered="1"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23" sqref="F23"/>
    </sheetView>
  </sheetViews>
  <sheetFormatPr defaultColWidth="9.00390625" defaultRowHeight="13.5"/>
  <cols>
    <col min="1" max="1" width="5.75390625" style="192" customWidth="1"/>
    <col min="2" max="4" width="12.625" style="192" customWidth="1"/>
    <col min="5" max="5" width="9.625" style="183" customWidth="1"/>
    <col min="6" max="16384" width="9.00390625" style="183" customWidth="1"/>
  </cols>
  <sheetData>
    <row r="1" s="182" customFormat="1" ht="12.75" customHeight="1">
      <c r="A1" s="139" t="s">
        <v>120</v>
      </c>
    </row>
    <row r="2" spans="1:6" ht="18" customHeight="1">
      <c r="A2" s="450" t="s">
        <v>165</v>
      </c>
      <c r="B2" s="451"/>
      <c r="C2" s="451"/>
      <c r="D2" s="451"/>
      <c r="E2" s="451"/>
      <c r="F2" s="451"/>
    </row>
    <row r="3" spans="1:4" ht="12.75" customHeight="1">
      <c r="A3" s="172"/>
      <c r="B3" s="74"/>
      <c r="C3" s="74"/>
      <c r="D3" s="74"/>
    </row>
    <row r="4" spans="1:5" ht="15.75" customHeight="1">
      <c r="A4" s="166" t="s">
        <v>254</v>
      </c>
      <c r="B4" s="164" t="s">
        <v>271</v>
      </c>
      <c r="C4" s="164" t="s">
        <v>54</v>
      </c>
      <c r="D4" s="165" t="s">
        <v>55</v>
      </c>
      <c r="E4" s="194"/>
    </row>
    <row r="5" spans="1:4" ht="4.5" customHeight="1">
      <c r="A5" s="38"/>
      <c r="B5" s="102"/>
      <c r="C5" s="38"/>
      <c r="D5" s="38"/>
    </row>
    <row r="6" spans="1:4" s="30" customFormat="1" ht="15.75" customHeight="1">
      <c r="A6" s="38">
        <v>21</v>
      </c>
      <c r="B6" s="83">
        <v>10</v>
      </c>
      <c r="C6" s="251">
        <v>239</v>
      </c>
      <c r="D6" s="251">
        <v>9966</v>
      </c>
    </row>
    <row r="7" spans="1:4" ht="15.75" customHeight="1">
      <c r="A7" s="38">
        <v>22</v>
      </c>
      <c r="B7" s="83">
        <v>10</v>
      </c>
      <c r="C7" s="251">
        <v>277</v>
      </c>
      <c r="D7" s="251">
        <v>8442</v>
      </c>
    </row>
    <row r="8" spans="1:4" ht="15.75" customHeight="1">
      <c r="A8" s="38">
        <v>23</v>
      </c>
      <c r="B8" s="83">
        <v>10</v>
      </c>
      <c r="C8" s="251">
        <v>263</v>
      </c>
      <c r="D8" s="251">
        <v>9413</v>
      </c>
    </row>
    <row r="9" spans="1:4" ht="15.75" customHeight="1">
      <c r="A9" s="38">
        <v>24</v>
      </c>
      <c r="B9" s="83">
        <v>12</v>
      </c>
      <c r="C9" s="251">
        <v>287</v>
      </c>
      <c r="D9" s="251">
        <v>10159</v>
      </c>
    </row>
    <row r="10" spans="1:4" ht="15.75" customHeight="1">
      <c r="A10" s="38">
        <v>25</v>
      </c>
      <c r="B10" s="83">
        <v>20</v>
      </c>
      <c r="C10" s="251">
        <v>417</v>
      </c>
      <c r="D10" s="251">
        <v>8320</v>
      </c>
    </row>
    <row r="11" spans="1:4" ht="4.5" customHeight="1">
      <c r="A11" s="62"/>
      <c r="B11" s="193"/>
      <c r="C11" s="68"/>
      <c r="D11" s="68"/>
    </row>
    <row r="12" spans="1:4" ht="13.5" customHeight="1">
      <c r="A12" s="143" t="s">
        <v>135</v>
      </c>
      <c r="B12" s="191"/>
      <c r="C12" s="191"/>
      <c r="D12" s="191"/>
    </row>
    <row r="13" spans="1:4" ht="12.75">
      <c r="A13" s="72"/>
      <c r="B13" s="72"/>
      <c r="C13" s="72"/>
      <c r="D13" s="72"/>
    </row>
  </sheetData>
  <sheetProtection/>
  <mergeCells count="1">
    <mergeCell ref="A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31" sqref="D31"/>
    </sheetView>
  </sheetViews>
  <sheetFormatPr defaultColWidth="9.00390625" defaultRowHeight="13.5"/>
  <cols>
    <col min="1" max="1" width="6.75390625" style="192" customWidth="1"/>
    <col min="2" max="3" width="12.625" style="192" customWidth="1"/>
    <col min="4" max="4" width="21.50390625" style="183" customWidth="1"/>
    <col min="5" max="16384" width="9.00390625" style="183" customWidth="1"/>
  </cols>
  <sheetData>
    <row r="1" s="182" customFormat="1" ht="12.75" customHeight="1">
      <c r="A1" s="139" t="s">
        <v>120</v>
      </c>
    </row>
    <row r="2" spans="1:3" ht="30" customHeight="1">
      <c r="A2" s="452" t="s">
        <v>167</v>
      </c>
      <c r="B2" s="452"/>
      <c r="C2" s="452"/>
    </row>
    <row r="3" spans="1:4" ht="13.5" customHeight="1">
      <c r="A3" s="74"/>
      <c r="B3" s="74"/>
      <c r="C3" s="74"/>
      <c r="D3" s="194"/>
    </row>
    <row r="4" spans="1:4" ht="15.75" customHeight="1">
      <c r="A4" s="166" t="s">
        <v>254</v>
      </c>
      <c r="B4" s="164" t="s">
        <v>51</v>
      </c>
      <c r="C4" s="165" t="s">
        <v>52</v>
      </c>
      <c r="D4" s="194"/>
    </row>
    <row r="5" spans="1:4" ht="4.5" customHeight="1">
      <c r="A5" s="38"/>
      <c r="B5" s="102"/>
      <c r="C5" s="38"/>
      <c r="D5" s="194"/>
    </row>
    <row r="6" spans="1:4" s="197" customFormat="1" ht="15.75" customHeight="1">
      <c r="A6" s="38">
        <v>21</v>
      </c>
      <c r="B6" s="42">
        <v>11</v>
      </c>
      <c r="C6" s="41">
        <v>258</v>
      </c>
      <c r="D6" s="196"/>
    </row>
    <row r="7" spans="1:4" s="182" customFormat="1" ht="15.75" customHeight="1">
      <c r="A7" s="38">
        <v>22</v>
      </c>
      <c r="B7" s="42">
        <v>12</v>
      </c>
      <c r="C7" s="41">
        <v>211</v>
      </c>
      <c r="D7" s="195"/>
    </row>
    <row r="8" spans="1:4" s="182" customFormat="1" ht="15.75" customHeight="1">
      <c r="A8" s="38">
        <v>23</v>
      </c>
      <c r="B8" s="42">
        <v>13</v>
      </c>
      <c r="C8" s="41">
        <v>265</v>
      </c>
      <c r="D8" s="195"/>
    </row>
    <row r="9" spans="1:4" s="182" customFormat="1" ht="15.75" customHeight="1">
      <c r="A9" s="38">
        <v>24</v>
      </c>
      <c r="B9" s="42">
        <v>12</v>
      </c>
      <c r="C9" s="41">
        <v>310</v>
      </c>
      <c r="D9" s="195"/>
    </row>
    <row r="10" spans="1:4" s="182" customFormat="1" ht="15.75" customHeight="1">
      <c r="A10" s="38">
        <v>25</v>
      </c>
      <c r="B10" s="42">
        <v>14</v>
      </c>
      <c r="C10" s="41">
        <v>291</v>
      </c>
      <c r="D10" s="195"/>
    </row>
    <row r="11" spans="1:4" ht="4.5" customHeight="1">
      <c r="A11" s="62"/>
      <c r="B11" s="193"/>
      <c r="C11" s="20"/>
      <c r="D11" s="194"/>
    </row>
    <row r="12" spans="1:4" ht="13.5" customHeight="1">
      <c r="A12" s="143" t="s">
        <v>135</v>
      </c>
      <c r="B12" s="81"/>
      <c r="C12" s="81"/>
      <c r="D12" s="194"/>
    </row>
    <row r="13" spans="1:4" ht="13.5" customHeight="1">
      <c r="A13" s="72"/>
      <c r="B13" s="72"/>
      <c r="C13" s="72"/>
      <c r="D13" s="194"/>
    </row>
    <row r="14" spans="1:4" ht="12.75">
      <c r="A14" s="72"/>
      <c r="B14" s="72"/>
      <c r="C14" s="72"/>
      <c r="D14" s="194"/>
    </row>
    <row r="15" ht="12.75">
      <c r="D15" s="194"/>
    </row>
    <row r="16" ht="12.75">
      <c r="D16" s="194"/>
    </row>
    <row r="17" ht="12.75">
      <c r="D17" s="194"/>
    </row>
    <row r="18" ht="12.75">
      <c r="D18" s="194"/>
    </row>
  </sheetData>
  <sheetProtection/>
  <mergeCells count="1"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2" sqref="A2:D2"/>
    </sheetView>
  </sheetViews>
  <sheetFormatPr defaultColWidth="9.00390625" defaultRowHeight="13.5"/>
  <cols>
    <col min="1" max="1" width="11.625" style="192" customWidth="1"/>
    <col min="2" max="2" width="12.625" style="192" customWidth="1"/>
    <col min="3" max="4" width="2.625" style="192" customWidth="1"/>
    <col min="5" max="5" width="10.625" style="192" customWidth="1"/>
    <col min="6" max="16384" width="9.00390625" style="183" customWidth="1"/>
  </cols>
  <sheetData>
    <row r="1" s="182" customFormat="1" ht="12.75" customHeight="1">
      <c r="A1" s="139" t="s">
        <v>120</v>
      </c>
    </row>
    <row r="2" spans="1:5" ht="30" customHeight="1">
      <c r="A2" s="456" t="s">
        <v>258</v>
      </c>
      <c r="B2" s="456"/>
      <c r="C2" s="456"/>
      <c r="D2" s="456"/>
      <c r="E2" s="184"/>
    </row>
    <row r="3" spans="1:4" ht="12.75" customHeight="1">
      <c r="A3" s="159"/>
      <c r="B3" s="35"/>
      <c r="C3" s="35"/>
      <c r="D3" s="74"/>
    </row>
    <row r="4" spans="1:4" ht="15.75" customHeight="1">
      <c r="A4" s="163" t="s">
        <v>219</v>
      </c>
      <c r="B4" s="453" t="s">
        <v>272</v>
      </c>
      <c r="C4" s="454"/>
      <c r="D4" s="455"/>
    </row>
    <row r="5" spans="1:4" ht="4.5" customHeight="1">
      <c r="A5" s="36"/>
      <c r="B5" s="72"/>
      <c r="C5" s="72"/>
      <c r="D5" s="74"/>
    </row>
    <row r="6" spans="1:4" s="182" customFormat="1" ht="13.5" customHeight="1">
      <c r="A6" s="38" t="s">
        <v>218</v>
      </c>
      <c r="B6" s="378">
        <v>8534</v>
      </c>
      <c r="C6" s="38" t="s">
        <v>112</v>
      </c>
      <c r="D6" s="198"/>
    </row>
    <row r="7" spans="1:4" s="182" customFormat="1" ht="13.5" customHeight="1">
      <c r="A7" s="38" t="s">
        <v>111</v>
      </c>
      <c r="B7" s="378">
        <v>259246</v>
      </c>
      <c r="C7" s="185" t="s">
        <v>57</v>
      </c>
      <c r="D7" s="198"/>
    </row>
    <row r="8" spans="1:4" s="182" customFormat="1" ht="4.5" customHeight="1">
      <c r="A8" s="26"/>
      <c r="B8" s="203"/>
      <c r="C8" s="186"/>
      <c r="D8" s="209"/>
    </row>
    <row r="9" spans="1:5" s="30" customFormat="1" ht="12.75">
      <c r="A9" s="156" t="s">
        <v>135</v>
      </c>
      <c r="B9" s="72"/>
      <c r="C9" s="72"/>
      <c r="D9" s="74"/>
      <c r="E9" s="72"/>
    </row>
    <row r="10" ht="13.5" customHeight="1">
      <c r="D10" s="117"/>
    </row>
  </sheetData>
  <sheetProtection/>
  <mergeCells count="2">
    <mergeCell ref="B4:D4"/>
    <mergeCell ref="A2:D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2" width="3.625" style="58" customWidth="1"/>
    <col min="3" max="9" width="9.625" style="58" customWidth="1"/>
    <col min="10" max="16384" width="9.00390625" style="49" customWidth="1"/>
  </cols>
  <sheetData>
    <row r="1" spans="1:9" s="60" customFormat="1" ht="12.75" customHeight="1">
      <c r="A1" s="139" t="s">
        <v>120</v>
      </c>
      <c r="B1" s="64"/>
      <c r="C1" s="64"/>
      <c r="D1" s="64"/>
      <c r="E1" s="64"/>
      <c r="F1" s="64"/>
      <c r="G1" s="64"/>
      <c r="H1" s="64"/>
      <c r="I1" s="64"/>
    </row>
    <row r="2" spans="1:9" ht="18" customHeight="1">
      <c r="A2" s="135" t="s">
        <v>168</v>
      </c>
      <c r="B2" s="184"/>
      <c r="C2" s="184"/>
      <c r="D2" s="184"/>
      <c r="E2" s="184"/>
      <c r="F2" s="184"/>
      <c r="G2" s="184"/>
      <c r="H2" s="184"/>
      <c r="I2" s="184"/>
    </row>
    <row r="3" spans="1:9" s="30" customFormat="1" ht="12.75">
      <c r="A3" s="172"/>
      <c r="B3" s="74"/>
      <c r="C3" s="74"/>
      <c r="D3" s="74"/>
      <c r="E3" s="74"/>
      <c r="F3" s="74"/>
      <c r="G3" s="74"/>
      <c r="H3" s="43"/>
      <c r="I3" s="43"/>
    </row>
    <row r="4" spans="1:9" s="30" customFormat="1" ht="12.75">
      <c r="A4" s="424" t="s">
        <v>254</v>
      </c>
      <c r="B4" s="400"/>
      <c r="C4" s="418" t="s">
        <v>56</v>
      </c>
      <c r="D4" s="418" t="s">
        <v>273</v>
      </c>
      <c r="E4" s="14" t="s">
        <v>274</v>
      </c>
      <c r="F4" s="14" t="s">
        <v>275</v>
      </c>
      <c r="G4" s="14" t="s">
        <v>47</v>
      </c>
      <c r="H4" s="420" t="s">
        <v>276</v>
      </c>
      <c r="I4" s="417"/>
    </row>
    <row r="5" spans="1:9" s="30" customFormat="1" ht="12.75">
      <c r="A5" s="426"/>
      <c r="B5" s="401"/>
      <c r="C5" s="419"/>
      <c r="D5" s="419"/>
      <c r="E5" s="200" t="s">
        <v>46</v>
      </c>
      <c r="F5" s="17" t="s">
        <v>278</v>
      </c>
      <c r="G5" s="17" t="s">
        <v>48</v>
      </c>
      <c r="H5" s="16" t="s">
        <v>255</v>
      </c>
      <c r="I5" s="18" t="s">
        <v>277</v>
      </c>
    </row>
    <row r="6" spans="1:9" s="30" customFormat="1" ht="4.5" customHeight="1">
      <c r="A6" s="35"/>
      <c r="B6" s="36"/>
      <c r="C6" s="240"/>
      <c r="D6" s="246"/>
      <c r="E6" s="252"/>
      <c r="F6" s="252"/>
      <c r="G6" s="252"/>
      <c r="H6" s="246"/>
      <c r="I6" s="246"/>
    </row>
    <row r="7" spans="1:9" s="197" customFormat="1" ht="15.75" customHeight="1">
      <c r="A7" s="38">
        <v>21</v>
      </c>
      <c r="B7" s="248"/>
      <c r="C7" s="267">
        <v>307</v>
      </c>
      <c r="D7" s="267">
        <v>6434</v>
      </c>
      <c r="E7" s="267">
        <v>1691</v>
      </c>
      <c r="F7" s="267">
        <f>SUM(D7:E7)</f>
        <v>8125</v>
      </c>
      <c r="G7" s="267">
        <f>F7/C7</f>
        <v>26.465798045602607</v>
      </c>
      <c r="H7" s="267">
        <v>31</v>
      </c>
      <c r="I7" s="267">
        <v>890</v>
      </c>
    </row>
    <row r="8" spans="1:9" s="66" customFormat="1" ht="15.75" customHeight="1">
      <c r="A8" s="38">
        <v>22</v>
      </c>
      <c r="B8" s="248"/>
      <c r="C8" s="277">
        <v>306</v>
      </c>
      <c r="D8" s="267">
        <v>7332</v>
      </c>
      <c r="E8" s="267">
        <v>1601</v>
      </c>
      <c r="F8" s="267">
        <f>SUM(D8:E8)</f>
        <v>8933</v>
      </c>
      <c r="G8" s="267">
        <f>F8/C8</f>
        <v>29.19281045751634</v>
      </c>
      <c r="H8" s="267">
        <v>38</v>
      </c>
      <c r="I8" s="267">
        <v>1080</v>
      </c>
    </row>
    <row r="9" spans="1:9" s="66" customFormat="1" ht="15.75" customHeight="1">
      <c r="A9" s="38">
        <v>23</v>
      </c>
      <c r="B9" s="248"/>
      <c r="C9" s="267">
        <v>307</v>
      </c>
      <c r="D9" s="267">
        <v>6626</v>
      </c>
      <c r="E9" s="267">
        <v>1931</v>
      </c>
      <c r="F9" s="267">
        <f>SUM(D9:E9)</f>
        <v>8557</v>
      </c>
      <c r="G9" s="267">
        <f>F9/C9</f>
        <v>27.872964169381106</v>
      </c>
      <c r="H9" s="267">
        <v>45</v>
      </c>
      <c r="I9" s="267">
        <v>1963</v>
      </c>
    </row>
    <row r="10" spans="1:9" s="66" customFormat="1" ht="15.75" customHeight="1">
      <c r="A10" s="38">
        <v>24</v>
      </c>
      <c r="B10" s="248"/>
      <c r="C10" s="267">
        <v>306</v>
      </c>
      <c r="D10" s="267">
        <v>6041</v>
      </c>
      <c r="E10" s="267">
        <v>2236</v>
      </c>
      <c r="F10" s="267">
        <v>8277</v>
      </c>
      <c r="G10" s="267">
        <v>27.04901960784314</v>
      </c>
      <c r="H10" s="267">
        <v>56</v>
      </c>
      <c r="I10" s="267">
        <v>1785</v>
      </c>
    </row>
    <row r="11" spans="1:10" s="66" customFormat="1" ht="15.75" customHeight="1">
      <c r="A11" s="38">
        <v>25</v>
      </c>
      <c r="B11" s="248"/>
      <c r="C11" s="267">
        <f>SUM(C13:C24)</f>
        <v>307</v>
      </c>
      <c r="D11" s="267">
        <f>SUM(D13:D24)</f>
        <v>5943</v>
      </c>
      <c r="E11" s="267">
        <f>SUM(E13:E24)</f>
        <v>2214</v>
      </c>
      <c r="F11" s="267">
        <f>SUM(D11:E11)</f>
        <v>8157</v>
      </c>
      <c r="G11" s="267">
        <f>IF(C11=0,0,F11/C11)</f>
        <v>26.570032573289904</v>
      </c>
      <c r="H11" s="267">
        <f>SUM(H13:H24)</f>
        <v>43</v>
      </c>
      <c r="I11" s="267">
        <f>SUM(I13:I24)</f>
        <v>1614</v>
      </c>
      <c r="J11" s="197"/>
    </row>
    <row r="12" spans="1:9" s="197" customFormat="1" ht="4.5" customHeight="1">
      <c r="A12" s="196"/>
      <c r="B12" s="237"/>
      <c r="C12" s="267"/>
      <c r="D12" s="267"/>
      <c r="E12" s="267"/>
      <c r="F12" s="267"/>
      <c r="G12" s="267"/>
      <c r="H12" s="267"/>
      <c r="I12" s="267"/>
    </row>
    <row r="13" spans="1:9" s="197" customFormat="1" ht="15.75" customHeight="1">
      <c r="A13" s="38">
        <v>25</v>
      </c>
      <c r="B13" s="376" t="s">
        <v>230</v>
      </c>
      <c r="C13" s="277">
        <v>25</v>
      </c>
      <c r="D13" s="267">
        <v>597</v>
      </c>
      <c r="E13" s="267">
        <v>135</v>
      </c>
      <c r="F13" s="267">
        <f aca="true" t="shared" si="0" ref="F13:F24">SUM(D13:E13)</f>
        <v>732</v>
      </c>
      <c r="G13" s="267">
        <f aca="true" t="shared" si="1" ref="G13:G24">IF(C13=0,0,F13/C13)</f>
        <v>29.28</v>
      </c>
      <c r="H13" s="267">
        <v>7</v>
      </c>
      <c r="I13" s="267">
        <v>137</v>
      </c>
    </row>
    <row r="14" spans="1:9" s="197" customFormat="1" ht="15.75" customHeight="1">
      <c r="A14" s="185"/>
      <c r="B14" s="376" t="s">
        <v>231</v>
      </c>
      <c r="C14" s="277">
        <v>27</v>
      </c>
      <c r="D14" s="267">
        <v>922</v>
      </c>
      <c r="E14" s="267">
        <v>131</v>
      </c>
      <c r="F14" s="267">
        <f t="shared" si="0"/>
        <v>1053</v>
      </c>
      <c r="G14" s="267">
        <f t="shared" si="1"/>
        <v>39</v>
      </c>
      <c r="H14" s="267">
        <v>5</v>
      </c>
      <c r="I14" s="267">
        <v>210</v>
      </c>
    </row>
    <row r="15" spans="1:9" s="197" customFormat="1" ht="15.75" customHeight="1">
      <c r="A15" s="185"/>
      <c r="B15" s="376" t="s">
        <v>232</v>
      </c>
      <c r="C15" s="277">
        <v>26</v>
      </c>
      <c r="D15" s="267">
        <v>435</v>
      </c>
      <c r="E15" s="267">
        <v>70</v>
      </c>
      <c r="F15" s="267">
        <f t="shared" si="0"/>
        <v>505</v>
      </c>
      <c r="G15" s="267">
        <f t="shared" si="1"/>
        <v>19.423076923076923</v>
      </c>
      <c r="H15" s="267">
        <v>6</v>
      </c>
      <c r="I15" s="267">
        <v>72</v>
      </c>
    </row>
    <row r="16" spans="1:9" s="197" customFormat="1" ht="15.75" customHeight="1">
      <c r="A16" s="185"/>
      <c r="B16" s="376" t="s">
        <v>233</v>
      </c>
      <c r="C16" s="277">
        <v>26</v>
      </c>
      <c r="D16" s="267">
        <v>350</v>
      </c>
      <c r="E16" s="267">
        <v>101</v>
      </c>
      <c r="F16" s="267">
        <f t="shared" si="0"/>
        <v>451</v>
      </c>
      <c r="G16" s="267">
        <f t="shared" si="1"/>
        <v>17.346153846153847</v>
      </c>
      <c r="H16" s="266">
        <v>5</v>
      </c>
      <c r="I16" s="266">
        <v>66</v>
      </c>
    </row>
    <row r="17" spans="1:9" s="197" customFormat="1" ht="15.75" customHeight="1">
      <c r="A17" s="185"/>
      <c r="B17" s="376" t="s">
        <v>234</v>
      </c>
      <c r="C17" s="277">
        <v>27</v>
      </c>
      <c r="D17" s="267">
        <v>315</v>
      </c>
      <c r="E17" s="267">
        <v>116</v>
      </c>
      <c r="F17" s="267">
        <f t="shared" si="0"/>
        <v>431</v>
      </c>
      <c r="G17" s="267">
        <f t="shared" si="1"/>
        <v>15.962962962962964</v>
      </c>
      <c r="H17" s="266">
        <v>1</v>
      </c>
      <c r="I17" s="266">
        <v>11</v>
      </c>
    </row>
    <row r="18" spans="1:13" s="197" customFormat="1" ht="15.75" customHeight="1">
      <c r="A18" s="185"/>
      <c r="B18" s="376" t="s">
        <v>235</v>
      </c>
      <c r="C18" s="277">
        <v>25</v>
      </c>
      <c r="D18" s="267">
        <v>356</v>
      </c>
      <c r="E18" s="267">
        <v>71</v>
      </c>
      <c r="F18" s="267">
        <f t="shared" si="0"/>
        <v>427</v>
      </c>
      <c r="G18" s="267">
        <f t="shared" si="1"/>
        <v>17.08</v>
      </c>
      <c r="H18" s="266">
        <v>1</v>
      </c>
      <c r="I18" s="266">
        <v>8</v>
      </c>
      <c r="M18" s="66"/>
    </row>
    <row r="19" spans="1:9" s="197" customFormat="1" ht="15.75" customHeight="1">
      <c r="A19" s="185"/>
      <c r="B19" s="376" t="s">
        <v>236</v>
      </c>
      <c r="C19" s="277">
        <v>27</v>
      </c>
      <c r="D19" s="267">
        <v>391</v>
      </c>
      <c r="E19" s="267">
        <v>248</v>
      </c>
      <c r="F19" s="267">
        <f t="shared" si="0"/>
        <v>639</v>
      </c>
      <c r="G19" s="267">
        <f t="shared" si="1"/>
        <v>23.666666666666668</v>
      </c>
      <c r="H19" s="266">
        <v>3</v>
      </c>
      <c r="I19" s="266">
        <v>204</v>
      </c>
    </row>
    <row r="20" spans="1:9" s="197" customFormat="1" ht="15.75" customHeight="1">
      <c r="A20" s="185"/>
      <c r="B20" s="376" t="s">
        <v>237</v>
      </c>
      <c r="C20" s="277">
        <v>26</v>
      </c>
      <c r="D20" s="267">
        <v>730</v>
      </c>
      <c r="E20" s="267">
        <v>216</v>
      </c>
      <c r="F20" s="267">
        <f t="shared" si="0"/>
        <v>946</v>
      </c>
      <c r="G20" s="267">
        <f t="shared" si="1"/>
        <v>36.38461538461539</v>
      </c>
      <c r="H20" s="267">
        <v>3</v>
      </c>
      <c r="I20" s="267">
        <v>127</v>
      </c>
    </row>
    <row r="21" spans="1:9" s="197" customFormat="1" ht="15.75" customHeight="1">
      <c r="A21" s="185"/>
      <c r="B21" s="376" t="s">
        <v>238</v>
      </c>
      <c r="C21" s="277">
        <v>24</v>
      </c>
      <c r="D21" s="267">
        <v>367</v>
      </c>
      <c r="E21" s="267">
        <v>84</v>
      </c>
      <c r="F21" s="267">
        <f t="shared" si="0"/>
        <v>451</v>
      </c>
      <c r="G21" s="267">
        <f t="shared" si="1"/>
        <v>18.791666666666668</v>
      </c>
      <c r="H21" s="267">
        <v>0</v>
      </c>
      <c r="I21" s="267">
        <v>0</v>
      </c>
    </row>
    <row r="22" spans="1:9" s="197" customFormat="1" ht="15.75" customHeight="1">
      <c r="A22" s="38">
        <v>26</v>
      </c>
      <c r="B22" s="376" t="s">
        <v>239</v>
      </c>
      <c r="C22" s="277">
        <v>24</v>
      </c>
      <c r="D22" s="267">
        <v>498</v>
      </c>
      <c r="E22" s="267">
        <v>527</v>
      </c>
      <c r="F22" s="267">
        <f t="shared" si="0"/>
        <v>1025</v>
      </c>
      <c r="G22" s="267">
        <f t="shared" si="1"/>
        <v>42.708333333333336</v>
      </c>
      <c r="H22" s="267">
        <v>6</v>
      </c>
      <c r="I22" s="267">
        <v>445</v>
      </c>
    </row>
    <row r="23" spans="1:9" s="197" customFormat="1" ht="15.75" customHeight="1">
      <c r="A23" s="185"/>
      <c r="B23" s="376" t="s">
        <v>240</v>
      </c>
      <c r="C23" s="277">
        <v>24</v>
      </c>
      <c r="D23" s="267">
        <v>429</v>
      </c>
      <c r="E23" s="267">
        <v>426</v>
      </c>
      <c r="F23" s="267">
        <f t="shared" si="0"/>
        <v>855</v>
      </c>
      <c r="G23" s="267">
        <f t="shared" si="1"/>
        <v>35.625</v>
      </c>
      <c r="H23" s="267">
        <v>6</v>
      </c>
      <c r="I23" s="267">
        <v>334</v>
      </c>
    </row>
    <row r="24" spans="1:9" s="197" customFormat="1" ht="15.75" customHeight="1">
      <c r="A24" s="185"/>
      <c r="B24" s="376" t="s">
        <v>241</v>
      </c>
      <c r="C24" s="277">
        <v>26</v>
      </c>
      <c r="D24" s="267">
        <v>553</v>
      </c>
      <c r="E24" s="267">
        <v>89</v>
      </c>
      <c r="F24" s="267">
        <f t="shared" si="0"/>
        <v>642</v>
      </c>
      <c r="G24" s="267">
        <f t="shared" si="1"/>
        <v>24.692307692307693</v>
      </c>
      <c r="H24" s="266">
        <v>0</v>
      </c>
      <c r="I24" s="266">
        <v>0</v>
      </c>
    </row>
    <row r="25" spans="1:9" s="30" customFormat="1" ht="4.5" customHeight="1">
      <c r="A25" s="91"/>
      <c r="B25" s="82"/>
      <c r="C25" s="243"/>
      <c r="D25" s="253"/>
      <c r="E25" s="253"/>
      <c r="F25" s="253"/>
      <c r="G25" s="243"/>
      <c r="H25" s="253"/>
      <c r="I25" s="253"/>
    </row>
    <row r="26" spans="1:9" s="30" customFormat="1" ht="13.5" customHeight="1">
      <c r="A26" s="143" t="s">
        <v>228</v>
      </c>
      <c r="B26" s="71"/>
      <c r="C26" s="79"/>
      <c r="D26" s="79"/>
      <c r="E26" s="79"/>
      <c r="F26" s="79"/>
      <c r="G26" s="79"/>
      <c r="H26" s="71"/>
      <c r="I26" s="79"/>
    </row>
    <row r="27" spans="1:9" s="30" customFormat="1" ht="13.5" customHeight="1">
      <c r="A27" s="156" t="s">
        <v>136</v>
      </c>
      <c r="B27" s="73"/>
      <c r="C27" s="72"/>
      <c r="D27" s="72"/>
      <c r="E27" s="72"/>
      <c r="F27" s="72"/>
      <c r="G27" s="72"/>
      <c r="H27" s="73"/>
      <c r="I27" s="72"/>
    </row>
  </sheetData>
  <sheetProtection/>
  <mergeCells count="4">
    <mergeCell ref="A4:B5"/>
    <mergeCell ref="C4:C5"/>
    <mergeCell ref="D4:D5"/>
    <mergeCell ref="H4:I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17" sqref="H17"/>
    </sheetView>
  </sheetViews>
  <sheetFormatPr defaultColWidth="9.00390625" defaultRowHeight="13.5"/>
  <cols>
    <col min="1" max="1" width="5.75390625" style="72" customWidth="1"/>
    <col min="2" max="4" width="12.625" style="72" customWidth="1"/>
    <col min="5" max="16384" width="9.00390625" style="30" customWidth="1"/>
  </cols>
  <sheetData>
    <row r="1" spans="1:4" s="49" customFormat="1" ht="12.75" customHeight="1">
      <c r="A1" s="139" t="s">
        <v>120</v>
      </c>
      <c r="B1" s="320"/>
      <c r="C1" s="320"/>
      <c r="D1" s="320"/>
    </row>
    <row r="2" spans="1:7" s="49" customFormat="1" ht="18" customHeight="1">
      <c r="A2" s="450" t="s">
        <v>169</v>
      </c>
      <c r="B2" s="451"/>
      <c r="C2" s="451"/>
      <c r="D2" s="451"/>
      <c r="E2" s="451"/>
      <c r="F2" s="451"/>
      <c r="G2" s="451"/>
    </row>
    <row r="3" spans="1:4" s="49" customFormat="1" ht="12.75" customHeight="1">
      <c r="A3" s="321"/>
      <c r="B3" s="117"/>
      <c r="C3" s="117"/>
      <c r="D3" s="118"/>
    </row>
    <row r="4" spans="1:4" ht="15.75" customHeight="1">
      <c r="A4" s="166" t="s">
        <v>254</v>
      </c>
      <c r="B4" s="164" t="s">
        <v>53</v>
      </c>
      <c r="C4" s="164" t="s">
        <v>54</v>
      </c>
      <c r="D4" s="165" t="s">
        <v>55</v>
      </c>
    </row>
    <row r="5" spans="1:4" ht="4.5" customHeight="1">
      <c r="A5" s="38"/>
      <c r="B5" s="102"/>
      <c r="C5" s="38"/>
      <c r="D5" s="38"/>
    </row>
    <row r="6" spans="1:4" s="197" customFormat="1" ht="15.75" customHeight="1">
      <c r="A6" s="38">
        <v>21</v>
      </c>
      <c r="B6" s="42">
        <v>2</v>
      </c>
      <c r="C6" s="319">
        <v>48</v>
      </c>
      <c r="D6" s="319">
        <v>1788</v>
      </c>
    </row>
    <row r="7" spans="1:4" s="197" customFormat="1" ht="15.75" customHeight="1">
      <c r="A7" s="38">
        <v>22</v>
      </c>
      <c r="B7" s="42">
        <v>2</v>
      </c>
      <c r="C7" s="319">
        <v>43</v>
      </c>
      <c r="D7" s="319">
        <v>1711</v>
      </c>
    </row>
    <row r="8" spans="1:4" s="197" customFormat="1" ht="15.75" customHeight="1">
      <c r="A8" s="38">
        <v>23</v>
      </c>
      <c r="B8" s="42">
        <v>2</v>
      </c>
      <c r="C8" s="319">
        <v>34</v>
      </c>
      <c r="D8" s="319">
        <v>1200</v>
      </c>
    </row>
    <row r="9" spans="1:4" s="197" customFormat="1" ht="15.75" customHeight="1">
      <c r="A9" s="38">
        <v>24</v>
      </c>
      <c r="B9" s="42">
        <v>3</v>
      </c>
      <c r="C9" s="319">
        <v>57</v>
      </c>
      <c r="D9" s="319">
        <v>2078</v>
      </c>
    </row>
    <row r="10" spans="1:4" s="197" customFormat="1" ht="15.75" customHeight="1">
      <c r="A10" s="38">
        <v>25</v>
      </c>
      <c r="B10" s="42">
        <v>3</v>
      </c>
      <c r="C10" s="319">
        <v>66</v>
      </c>
      <c r="D10" s="319">
        <v>2280</v>
      </c>
    </row>
    <row r="11" spans="1:4" ht="4.5" customHeight="1">
      <c r="A11" s="62"/>
      <c r="B11" s="193"/>
      <c r="C11" s="201"/>
      <c r="D11" s="201"/>
    </row>
    <row r="12" spans="1:4" ht="13.5" customHeight="1">
      <c r="A12" s="71" t="s">
        <v>251</v>
      </c>
      <c r="B12" s="191"/>
      <c r="C12" s="191"/>
      <c r="D12" s="71"/>
    </row>
  </sheetData>
  <sheetProtection/>
  <mergeCells count="1">
    <mergeCell ref="A2:G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5.75390625" style="192" customWidth="1"/>
    <col min="2" max="3" width="12.625" style="192" customWidth="1"/>
    <col min="4" max="4" width="11.50390625" style="183" customWidth="1"/>
    <col min="5" max="16384" width="9.00390625" style="183" customWidth="1"/>
  </cols>
  <sheetData>
    <row r="1" spans="1:3" ht="12.75" customHeight="1">
      <c r="A1" s="139" t="s">
        <v>120</v>
      </c>
      <c r="B1" s="199"/>
      <c r="C1" s="199"/>
    </row>
    <row r="2" spans="1:4" ht="30" customHeight="1">
      <c r="A2" s="452" t="s">
        <v>170</v>
      </c>
      <c r="B2" s="452"/>
      <c r="C2" s="452"/>
      <c r="D2" s="457"/>
    </row>
    <row r="3" spans="1:3" s="30" customFormat="1" ht="12.75" customHeight="1">
      <c r="A3" s="172"/>
      <c r="B3" s="72"/>
      <c r="C3" s="72"/>
    </row>
    <row r="4" spans="1:3" s="30" customFormat="1" ht="15.75" customHeight="1">
      <c r="A4" s="166" t="s">
        <v>254</v>
      </c>
      <c r="B4" s="164" t="s">
        <v>51</v>
      </c>
      <c r="C4" s="165" t="s">
        <v>52</v>
      </c>
    </row>
    <row r="5" spans="1:3" s="30" customFormat="1" ht="4.5" customHeight="1">
      <c r="A5" s="35"/>
      <c r="B5" s="102"/>
      <c r="C5" s="38"/>
    </row>
    <row r="6" spans="1:3" s="197" customFormat="1" ht="15.75" customHeight="1">
      <c r="A6" s="38">
        <v>21</v>
      </c>
      <c r="B6" s="42">
        <v>22</v>
      </c>
      <c r="C6" s="41">
        <v>254</v>
      </c>
    </row>
    <row r="7" spans="1:3" s="182" customFormat="1" ht="15.75" customHeight="1">
      <c r="A7" s="38">
        <v>22</v>
      </c>
      <c r="B7" s="42">
        <v>25</v>
      </c>
      <c r="C7" s="41">
        <v>223</v>
      </c>
    </row>
    <row r="8" spans="1:3" s="182" customFormat="1" ht="15.75" customHeight="1">
      <c r="A8" s="38">
        <v>23</v>
      </c>
      <c r="B8" s="42">
        <v>13</v>
      </c>
      <c r="C8" s="41">
        <v>168</v>
      </c>
    </row>
    <row r="9" spans="1:3" s="182" customFormat="1" ht="15.75" customHeight="1">
      <c r="A9" s="38">
        <v>24</v>
      </c>
      <c r="B9" s="42">
        <v>23</v>
      </c>
      <c r="C9" s="41">
        <v>351</v>
      </c>
    </row>
    <row r="10" spans="1:3" s="182" customFormat="1" ht="15.75" customHeight="1">
      <c r="A10" s="38">
        <v>25</v>
      </c>
      <c r="B10" s="42">
        <v>21</v>
      </c>
      <c r="C10" s="41">
        <v>226</v>
      </c>
    </row>
    <row r="11" spans="1:3" s="30" customFormat="1" ht="4.5" customHeight="1">
      <c r="A11" s="62"/>
      <c r="B11" s="193"/>
      <c r="C11" s="62"/>
    </row>
    <row r="12" spans="1:3" s="30" customFormat="1" ht="13.5" customHeight="1">
      <c r="A12" s="143" t="s">
        <v>135</v>
      </c>
      <c r="B12" s="79"/>
      <c r="C12" s="79"/>
    </row>
  </sheetData>
  <sheetProtection/>
  <mergeCells count="1">
    <mergeCell ref="A2:D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P22" sqref="P22"/>
    </sheetView>
  </sheetViews>
  <sheetFormatPr defaultColWidth="9.00390625" defaultRowHeight="13.5"/>
  <cols>
    <col min="1" max="1" width="11.625" style="192" customWidth="1"/>
    <col min="2" max="2" width="12.625" style="192" customWidth="1"/>
    <col min="3" max="3" width="2.625" style="192" customWidth="1"/>
    <col min="4" max="4" width="9.00390625" style="183" customWidth="1"/>
    <col min="5" max="16384" width="9.00390625" style="183" customWidth="1"/>
  </cols>
  <sheetData>
    <row r="1" spans="1:3" ht="12.75" customHeight="1">
      <c r="A1" s="139" t="s">
        <v>120</v>
      </c>
      <c r="B1" s="199"/>
      <c r="C1" s="199"/>
    </row>
    <row r="2" spans="1:4" ht="30" customHeight="1">
      <c r="A2" s="452" t="s">
        <v>171</v>
      </c>
      <c r="B2" s="458"/>
      <c r="C2" s="458"/>
      <c r="D2" s="458"/>
    </row>
    <row r="3" spans="1:3" s="30" customFormat="1" ht="12.75" customHeight="1">
      <c r="A3" s="171"/>
      <c r="B3" s="43"/>
      <c r="C3" s="35"/>
    </row>
    <row r="4" spans="1:3" s="30" customFormat="1" ht="15.75" customHeight="1">
      <c r="A4" s="163" t="s">
        <v>279</v>
      </c>
      <c r="B4" s="420" t="s">
        <v>272</v>
      </c>
      <c r="C4" s="417"/>
    </row>
    <row r="5" spans="1:3" s="30" customFormat="1" ht="4.5" customHeight="1">
      <c r="A5" s="202"/>
      <c r="B5" s="35"/>
      <c r="C5" s="72"/>
    </row>
    <row r="6" spans="1:3" s="197" customFormat="1" ht="15.75" customHeight="1">
      <c r="A6" s="19" t="s">
        <v>280</v>
      </c>
      <c r="B6" s="13">
        <v>6260</v>
      </c>
      <c r="C6" s="38" t="s">
        <v>112</v>
      </c>
    </row>
    <row r="7" spans="1:3" s="197" customFormat="1" ht="15.75" customHeight="1">
      <c r="A7" s="19" t="s">
        <v>281</v>
      </c>
      <c r="B7" s="13">
        <v>210202</v>
      </c>
      <c r="C7" s="99" t="s">
        <v>57</v>
      </c>
    </row>
    <row r="8" spans="1:3" s="197" customFormat="1" ht="4.5" customHeight="1">
      <c r="A8" s="26"/>
      <c r="B8" s="203"/>
      <c r="C8" s="186"/>
    </row>
    <row r="9" spans="1:3" s="30" customFormat="1" ht="13.5" customHeight="1">
      <c r="A9" s="147" t="s">
        <v>228</v>
      </c>
      <c r="B9" s="72"/>
      <c r="C9" s="74"/>
    </row>
  </sheetData>
  <sheetProtection/>
  <mergeCells count="2">
    <mergeCell ref="B4:C4"/>
    <mergeCell ref="A2:D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zoomScalePageLayoutView="0" workbookViewId="0" topLeftCell="A1">
      <selection activeCell="F30" sqref="F30"/>
    </sheetView>
  </sheetViews>
  <sheetFormatPr defaultColWidth="9.00390625" defaultRowHeight="13.5"/>
  <cols>
    <col min="1" max="1" width="3.625" style="60" customWidth="1"/>
    <col min="2" max="2" width="4.625" style="60" customWidth="1"/>
    <col min="3" max="8" width="10.625" style="60" customWidth="1"/>
    <col min="9" max="9" width="11.625" style="60" customWidth="1"/>
    <col min="10" max="16384" width="9.00390625" style="60" customWidth="1"/>
  </cols>
  <sheetData>
    <row r="1" ht="12.75" customHeight="1">
      <c r="A1" s="139" t="s">
        <v>120</v>
      </c>
    </row>
    <row r="2" spans="1:9" s="355" customFormat="1" ht="18" customHeight="1">
      <c r="A2" s="135" t="s">
        <v>174</v>
      </c>
      <c r="B2" s="9"/>
      <c r="C2" s="9"/>
      <c r="D2" s="9"/>
      <c r="E2" s="9"/>
      <c r="F2" s="9"/>
      <c r="G2" s="9"/>
      <c r="H2" s="9"/>
      <c r="I2" s="9"/>
    </row>
    <row r="3" spans="1:9" s="22" customFormat="1" ht="12.75" customHeight="1">
      <c r="A3" s="138"/>
      <c r="B3" s="75"/>
      <c r="C3" s="43"/>
      <c r="D3" s="43"/>
      <c r="E3" s="43"/>
      <c r="F3" s="43"/>
      <c r="G3" s="43"/>
      <c r="H3" s="43"/>
      <c r="I3" s="43"/>
    </row>
    <row r="4" spans="1:9" s="357" customFormat="1" ht="25.5" customHeight="1">
      <c r="A4" s="402" t="s">
        <v>113</v>
      </c>
      <c r="B4" s="399"/>
      <c r="C4" s="129" t="s">
        <v>116</v>
      </c>
      <c r="D4" s="124" t="s">
        <v>75</v>
      </c>
      <c r="E4" s="124" t="s">
        <v>76</v>
      </c>
      <c r="F4" s="124" t="s">
        <v>77</v>
      </c>
      <c r="G4" s="236" t="s">
        <v>78</v>
      </c>
      <c r="H4" s="236" t="s">
        <v>80</v>
      </c>
      <c r="I4" s="356" t="s">
        <v>117</v>
      </c>
    </row>
    <row r="5" spans="1:9" s="22" customFormat="1" ht="3" customHeight="1">
      <c r="A5" s="465"/>
      <c r="B5" s="466"/>
      <c r="C5" s="21"/>
      <c r="D5" s="21"/>
      <c r="E5" s="21"/>
      <c r="F5" s="21"/>
      <c r="G5" s="21"/>
      <c r="H5" s="21"/>
      <c r="I5" s="358"/>
    </row>
    <row r="6" spans="1:9" s="22" customFormat="1" ht="15" customHeight="1">
      <c r="A6" s="425">
        <v>21</v>
      </c>
      <c r="B6" s="459"/>
      <c r="C6" s="269">
        <f>SUM(D6:I6)</f>
        <v>477218</v>
      </c>
      <c r="D6" s="269">
        <v>197467</v>
      </c>
      <c r="E6" s="269">
        <v>61061</v>
      </c>
      <c r="F6" s="269">
        <v>160775</v>
      </c>
      <c r="G6" s="269">
        <v>45774</v>
      </c>
      <c r="H6" s="269">
        <v>12141</v>
      </c>
      <c r="I6" s="268">
        <v>0</v>
      </c>
    </row>
    <row r="7" spans="1:9" s="3" customFormat="1" ht="15" customHeight="1">
      <c r="A7" s="425">
        <v>22</v>
      </c>
      <c r="B7" s="459"/>
      <c r="C7" s="269">
        <f>SUM(D7:I7)</f>
        <v>485409</v>
      </c>
      <c r="D7" s="269">
        <v>185547</v>
      </c>
      <c r="E7" s="269">
        <v>61053</v>
      </c>
      <c r="F7" s="269">
        <v>161242</v>
      </c>
      <c r="G7" s="269">
        <v>59686</v>
      </c>
      <c r="H7" s="269">
        <v>9257</v>
      </c>
      <c r="I7" s="359">
        <v>8624</v>
      </c>
    </row>
    <row r="8" spans="1:9" s="3" customFormat="1" ht="15" customHeight="1">
      <c r="A8" s="425">
        <v>23</v>
      </c>
      <c r="B8" s="459"/>
      <c r="C8" s="269">
        <f>SUM(D8:I8)</f>
        <v>424509</v>
      </c>
      <c r="D8" s="269">
        <v>141016</v>
      </c>
      <c r="E8" s="269">
        <v>51039</v>
      </c>
      <c r="F8" s="269">
        <v>153074</v>
      </c>
      <c r="G8" s="269">
        <v>54172</v>
      </c>
      <c r="H8" s="269">
        <v>7135</v>
      </c>
      <c r="I8" s="359">
        <v>18073</v>
      </c>
    </row>
    <row r="9" spans="1:9" s="3" customFormat="1" ht="15" customHeight="1">
      <c r="A9" s="425">
        <v>24</v>
      </c>
      <c r="B9" s="460"/>
      <c r="C9" s="269">
        <v>472174</v>
      </c>
      <c r="D9" s="269">
        <v>165121</v>
      </c>
      <c r="E9" s="269">
        <v>51000</v>
      </c>
      <c r="F9" s="269">
        <v>162390</v>
      </c>
      <c r="G9" s="269">
        <v>56225</v>
      </c>
      <c r="H9" s="269">
        <v>11543</v>
      </c>
      <c r="I9" s="359">
        <v>25895</v>
      </c>
    </row>
    <row r="10" spans="1:9" s="3" customFormat="1" ht="15" customHeight="1">
      <c r="A10" s="425">
        <v>25</v>
      </c>
      <c r="B10" s="460"/>
      <c r="C10" s="377">
        <f>SUM(D10:I10)</f>
        <v>500373</v>
      </c>
      <c r="D10" s="340">
        <f aca="true" t="shared" si="0" ref="D10:I10">SUM(D12,D15,D18)</f>
        <v>189960</v>
      </c>
      <c r="E10" s="340">
        <f t="shared" si="0"/>
        <v>58841</v>
      </c>
      <c r="F10" s="340">
        <f t="shared" si="0"/>
        <v>151149</v>
      </c>
      <c r="G10" s="340">
        <f t="shared" si="0"/>
        <v>64029</v>
      </c>
      <c r="H10" s="340">
        <f t="shared" si="0"/>
        <v>9999</v>
      </c>
      <c r="I10" s="340">
        <f t="shared" si="0"/>
        <v>26395</v>
      </c>
    </row>
    <row r="11" spans="1:9" s="22" customFormat="1" ht="3" customHeight="1">
      <c r="A11" s="465"/>
      <c r="B11" s="466"/>
      <c r="C11" s="269"/>
      <c r="D11" s="269"/>
      <c r="E11" s="269"/>
      <c r="F11" s="269"/>
      <c r="G11" s="269"/>
      <c r="H11" s="269"/>
      <c r="I11" s="270"/>
    </row>
    <row r="12" spans="1:9" s="22" customFormat="1" ht="15" customHeight="1">
      <c r="A12" s="461" t="s">
        <v>307</v>
      </c>
      <c r="B12" s="462"/>
      <c r="C12" s="377">
        <f aca="true" t="shared" si="1" ref="C12:C20">SUM(D12:I12)</f>
        <v>202495</v>
      </c>
      <c r="D12" s="269">
        <f aca="true" t="shared" si="2" ref="D12:I12">SUM(D13:D14)</f>
        <v>23825</v>
      </c>
      <c r="E12" s="269">
        <f t="shared" si="2"/>
        <v>11785</v>
      </c>
      <c r="F12" s="269">
        <f t="shared" si="2"/>
        <v>108508</v>
      </c>
      <c r="G12" s="269">
        <f t="shared" si="2"/>
        <v>58183</v>
      </c>
      <c r="H12" s="269">
        <f t="shared" si="2"/>
        <v>0</v>
      </c>
      <c r="I12" s="269">
        <f t="shared" si="2"/>
        <v>194</v>
      </c>
    </row>
    <row r="13" spans="1:9" s="22" customFormat="1" ht="15" customHeight="1">
      <c r="A13" s="87"/>
      <c r="B13" s="88" t="s">
        <v>79</v>
      </c>
      <c r="C13" s="377">
        <f t="shared" si="1"/>
        <v>84983</v>
      </c>
      <c r="D13" s="269">
        <v>10734</v>
      </c>
      <c r="E13" s="269">
        <v>4711</v>
      </c>
      <c r="F13" s="269">
        <v>54553</v>
      </c>
      <c r="G13" s="269">
        <v>14985</v>
      </c>
      <c r="H13" s="269">
        <v>0</v>
      </c>
      <c r="I13" s="268">
        <v>0</v>
      </c>
    </row>
    <row r="14" spans="1:9" s="22" customFormat="1" ht="15" customHeight="1">
      <c r="A14" s="87"/>
      <c r="B14" s="88" t="s">
        <v>259</v>
      </c>
      <c r="C14" s="377">
        <f t="shared" si="1"/>
        <v>117512</v>
      </c>
      <c r="D14" s="269">
        <v>13091</v>
      </c>
      <c r="E14" s="269">
        <v>7074</v>
      </c>
      <c r="F14" s="269">
        <v>53955</v>
      </c>
      <c r="G14" s="269">
        <v>43198</v>
      </c>
      <c r="H14" s="268">
        <v>0</v>
      </c>
      <c r="I14" s="268">
        <v>194</v>
      </c>
    </row>
    <row r="15" spans="1:9" s="22" customFormat="1" ht="15" customHeight="1">
      <c r="A15" s="461" t="s">
        <v>147</v>
      </c>
      <c r="B15" s="462"/>
      <c r="C15" s="377">
        <f t="shared" si="1"/>
        <v>241984</v>
      </c>
      <c r="D15" s="269">
        <f aca="true" t="shared" si="3" ref="D15:I15">SUM(D16:D17)</f>
        <v>161136</v>
      </c>
      <c r="E15" s="269">
        <f t="shared" si="3"/>
        <v>40830</v>
      </c>
      <c r="F15" s="269">
        <f t="shared" si="3"/>
        <v>30505</v>
      </c>
      <c r="G15" s="269">
        <f t="shared" si="3"/>
        <v>0</v>
      </c>
      <c r="H15" s="269">
        <f t="shared" si="3"/>
        <v>9513</v>
      </c>
      <c r="I15" s="269">
        <f t="shared" si="3"/>
        <v>0</v>
      </c>
    </row>
    <row r="16" spans="1:9" s="22" customFormat="1" ht="15" customHeight="1">
      <c r="A16" s="87"/>
      <c r="B16" s="88" t="s">
        <v>79</v>
      </c>
      <c r="C16" s="377">
        <f t="shared" si="1"/>
        <v>138967</v>
      </c>
      <c r="D16" s="269">
        <v>95894</v>
      </c>
      <c r="E16" s="269">
        <v>18774</v>
      </c>
      <c r="F16" s="269">
        <v>19692</v>
      </c>
      <c r="G16" s="269">
        <v>0</v>
      </c>
      <c r="H16" s="269">
        <v>4607</v>
      </c>
      <c r="I16" s="268">
        <v>0</v>
      </c>
    </row>
    <row r="17" spans="1:9" s="22" customFormat="1" ht="15" customHeight="1">
      <c r="A17" s="87"/>
      <c r="B17" s="88" t="s">
        <v>259</v>
      </c>
      <c r="C17" s="377">
        <f t="shared" si="1"/>
        <v>103017</v>
      </c>
      <c r="D17" s="269">
        <v>65242</v>
      </c>
      <c r="E17" s="269">
        <v>22056</v>
      </c>
      <c r="F17" s="269">
        <v>10813</v>
      </c>
      <c r="G17" s="268">
        <v>0</v>
      </c>
      <c r="H17" s="269">
        <v>4906</v>
      </c>
      <c r="I17" s="268">
        <v>0</v>
      </c>
    </row>
    <row r="18" spans="1:9" s="22" customFormat="1" ht="15" customHeight="1">
      <c r="A18" s="461" t="s">
        <v>308</v>
      </c>
      <c r="B18" s="462"/>
      <c r="C18" s="377">
        <f t="shared" si="1"/>
        <v>55894</v>
      </c>
      <c r="D18" s="269">
        <f aca="true" t="shared" si="4" ref="D18:I18">SUM(D19:D20)</f>
        <v>4999</v>
      </c>
      <c r="E18" s="269">
        <f t="shared" si="4"/>
        <v>6226</v>
      </c>
      <c r="F18" s="269">
        <f t="shared" si="4"/>
        <v>12136</v>
      </c>
      <c r="G18" s="269">
        <f t="shared" si="4"/>
        <v>5846</v>
      </c>
      <c r="H18" s="269">
        <f t="shared" si="4"/>
        <v>486</v>
      </c>
      <c r="I18" s="269">
        <f t="shared" si="4"/>
        <v>26201</v>
      </c>
    </row>
    <row r="19" spans="1:9" s="22" customFormat="1" ht="15" customHeight="1">
      <c r="A19" s="87"/>
      <c r="B19" s="88" t="s">
        <v>79</v>
      </c>
      <c r="C19" s="377">
        <f t="shared" si="1"/>
        <v>15773</v>
      </c>
      <c r="D19" s="269">
        <v>100</v>
      </c>
      <c r="E19" s="269">
        <v>6226</v>
      </c>
      <c r="F19" s="269">
        <v>3115</v>
      </c>
      <c r="G19" s="269">
        <v>5846</v>
      </c>
      <c r="H19" s="269">
        <v>486</v>
      </c>
      <c r="I19" s="268">
        <v>0</v>
      </c>
    </row>
    <row r="20" spans="1:9" s="22" customFormat="1" ht="15" customHeight="1">
      <c r="A20" s="87"/>
      <c r="B20" s="88" t="s">
        <v>259</v>
      </c>
      <c r="C20" s="377">
        <f t="shared" si="1"/>
        <v>40121</v>
      </c>
      <c r="D20" s="271">
        <v>4899</v>
      </c>
      <c r="E20" s="269">
        <v>0</v>
      </c>
      <c r="F20" s="269">
        <v>9021</v>
      </c>
      <c r="G20" s="269">
        <v>0</v>
      </c>
      <c r="H20" s="269">
        <v>0</v>
      </c>
      <c r="I20" s="268">
        <v>26201</v>
      </c>
    </row>
    <row r="21" spans="1:9" s="22" customFormat="1" ht="3" customHeight="1">
      <c r="A21" s="463"/>
      <c r="B21" s="464"/>
      <c r="C21" s="28"/>
      <c r="D21" s="28"/>
      <c r="E21" s="28"/>
      <c r="F21" s="28"/>
      <c r="G21" s="28"/>
      <c r="H21" s="101"/>
      <c r="I21" s="109"/>
    </row>
    <row r="22" spans="1:7" s="3" customFormat="1" ht="13.5" customHeight="1">
      <c r="A22" s="147" t="s">
        <v>140</v>
      </c>
      <c r="B22" s="1"/>
      <c r="C22" s="161"/>
      <c r="D22" s="161"/>
      <c r="E22" s="360"/>
      <c r="F22" s="360"/>
      <c r="G22" s="360"/>
    </row>
  </sheetData>
  <sheetProtection/>
  <mergeCells count="12">
    <mergeCell ref="A4:B4"/>
    <mergeCell ref="A5:B5"/>
    <mergeCell ref="A15:B15"/>
    <mergeCell ref="A11:B11"/>
    <mergeCell ref="A9:B9"/>
    <mergeCell ref="A6:B6"/>
    <mergeCell ref="A7:B7"/>
    <mergeCell ref="A10:B10"/>
    <mergeCell ref="A8:B8"/>
    <mergeCell ref="A18:B18"/>
    <mergeCell ref="A21:B21"/>
    <mergeCell ref="A12:B1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zoomScalePageLayoutView="0" workbookViewId="0" topLeftCell="A1">
      <selection activeCell="A31" sqref="A31"/>
    </sheetView>
  </sheetViews>
  <sheetFormatPr defaultColWidth="9.00390625" defaultRowHeight="13.5"/>
  <cols>
    <col min="1" max="1" width="2.75390625" style="183" customWidth="1"/>
    <col min="2" max="2" width="4.625" style="183" customWidth="1"/>
    <col min="3" max="10" width="9.625" style="183" customWidth="1"/>
    <col min="11" max="15" width="6.125" style="183" customWidth="1"/>
    <col min="16" max="16" width="3.375" style="183" customWidth="1"/>
    <col min="17" max="17" width="3.625" style="183" customWidth="1"/>
    <col min="18" max="18" width="1.37890625" style="183" customWidth="1"/>
    <col min="19" max="19" width="4.875" style="183" customWidth="1"/>
    <col min="20" max="20" width="3.25390625" style="361" customWidth="1"/>
    <col min="21" max="21" width="6.875" style="361" customWidth="1"/>
    <col min="22" max="16384" width="9.00390625" style="183" customWidth="1"/>
  </cols>
  <sheetData>
    <row r="1" ht="12.75" customHeight="1">
      <c r="A1" s="139" t="s">
        <v>120</v>
      </c>
    </row>
    <row r="2" spans="1:15" s="224" customFormat="1" ht="18" customHeight="1">
      <c r="A2" s="135" t="s">
        <v>175</v>
      </c>
      <c r="B2" s="9"/>
      <c r="C2" s="9"/>
      <c r="D2" s="9"/>
      <c r="E2" s="9"/>
      <c r="F2" s="9"/>
      <c r="G2" s="9"/>
      <c r="H2" s="9"/>
      <c r="I2" s="9"/>
      <c r="J2" s="9"/>
      <c r="K2" s="9"/>
      <c r="L2" s="139"/>
      <c r="M2" s="9"/>
      <c r="N2" s="9"/>
      <c r="O2" s="9"/>
    </row>
    <row r="3" spans="1:11" s="362" customFormat="1" ht="12.75" customHeight="1">
      <c r="A3" s="138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s="74" customFormat="1" ht="25.5" customHeight="1">
      <c r="A4" s="417" t="s">
        <v>113</v>
      </c>
      <c r="B4" s="421"/>
      <c r="C4" s="129" t="s">
        <v>116</v>
      </c>
      <c r="D4" s="124" t="s">
        <v>294</v>
      </c>
      <c r="E4" s="124" t="s">
        <v>242</v>
      </c>
      <c r="F4" s="236" t="s">
        <v>243</v>
      </c>
      <c r="G4" s="124" t="s">
        <v>256</v>
      </c>
      <c r="H4" s="235" t="s">
        <v>244</v>
      </c>
      <c r="I4" s="124" t="s">
        <v>296</v>
      </c>
      <c r="J4" s="128" t="s">
        <v>297</v>
      </c>
      <c r="K4" s="43"/>
    </row>
    <row r="5" spans="1:11" s="22" customFormat="1" ht="3" customHeight="1">
      <c r="A5" s="465"/>
      <c r="B5" s="466"/>
      <c r="E5" s="20"/>
      <c r="H5" s="353"/>
      <c r="J5" s="37"/>
      <c r="K5" s="39"/>
    </row>
    <row r="6" spans="1:11" s="22" customFormat="1" ht="15" customHeight="1">
      <c r="A6" s="425">
        <v>21</v>
      </c>
      <c r="B6" s="460"/>
      <c r="C6" s="273">
        <f>SUM(D6:J6,C21:I21)</f>
        <v>477218</v>
      </c>
      <c r="D6" s="272">
        <v>33543</v>
      </c>
      <c r="E6" s="272">
        <v>40121</v>
      </c>
      <c r="F6" s="272">
        <v>35912</v>
      </c>
      <c r="G6" s="272">
        <v>31800</v>
      </c>
      <c r="H6" s="273">
        <v>71</v>
      </c>
      <c r="I6" s="273">
        <v>5464</v>
      </c>
      <c r="J6" s="267">
        <v>10575</v>
      </c>
      <c r="K6" s="39"/>
    </row>
    <row r="7" spans="1:11" s="3" customFormat="1" ht="15" customHeight="1">
      <c r="A7" s="425">
        <v>22</v>
      </c>
      <c r="B7" s="460"/>
      <c r="C7" s="273">
        <f>SUM(D7:J7,C22:I22)</f>
        <v>485409</v>
      </c>
      <c r="D7" s="267">
        <v>34692</v>
      </c>
      <c r="E7" s="267">
        <v>42060</v>
      </c>
      <c r="F7" s="267">
        <v>28350</v>
      </c>
      <c r="G7" s="267">
        <v>29045</v>
      </c>
      <c r="H7" s="266">
        <v>52</v>
      </c>
      <c r="I7" s="266">
        <v>5592</v>
      </c>
      <c r="J7" s="267">
        <v>7294</v>
      </c>
      <c r="K7" s="104"/>
    </row>
    <row r="8" spans="1:11" s="3" customFormat="1" ht="15" customHeight="1">
      <c r="A8" s="425">
        <v>23</v>
      </c>
      <c r="B8" s="460"/>
      <c r="C8" s="273">
        <f>SUM(D8:J8,C23:I23)</f>
        <v>424509</v>
      </c>
      <c r="D8" s="267">
        <v>21605</v>
      </c>
      <c r="E8" s="267">
        <v>27698</v>
      </c>
      <c r="F8" s="267">
        <v>15662</v>
      </c>
      <c r="G8" s="267">
        <v>24996</v>
      </c>
      <c r="H8" s="266">
        <v>20</v>
      </c>
      <c r="I8" s="266">
        <v>3612</v>
      </c>
      <c r="J8" s="267">
        <v>5845</v>
      </c>
      <c r="K8" s="104"/>
    </row>
    <row r="9" spans="1:11" s="3" customFormat="1" ht="15" customHeight="1">
      <c r="A9" s="425">
        <v>24</v>
      </c>
      <c r="B9" s="460"/>
      <c r="C9" s="273">
        <v>472174</v>
      </c>
      <c r="D9" s="267">
        <v>26134</v>
      </c>
      <c r="E9" s="267">
        <v>36182</v>
      </c>
      <c r="F9" s="267">
        <v>17790</v>
      </c>
      <c r="G9" s="267">
        <v>27516</v>
      </c>
      <c r="H9" s="266">
        <v>12</v>
      </c>
      <c r="I9" s="266">
        <v>4813</v>
      </c>
      <c r="J9" s="267">
        <v>7700</v>
      </c>
      <c r="K9" s="104"/>
    </row>
    <row r="10" spans="1:11" s="3" customFormat="1" ht="15" customHeight="1">
      <c r="A10" s="425">
        <v>25</v>
      </c>
      <c r="B10" s="460"/>
      <c r="C10" s="273">
        <f>SUM(D10:J10,C25:I25)</f>
        <v>500373</v>
      </c>
      <c r="D10" s="267">
        <f aca="true" t="shared" si="0" ref="D10:J10">SUM(D12,D15)</f>
        <v>31211</v>
      </c>
      <c r="E10" s="267">
        <f t="shared" si="0"/>
        <v>40342</v>
      </c>
      <c r="F10" s="267">
        <f t="shared" si="0"/>
        <v>23742</v>
      </c>
      <c r="G10" s="267">
        <f t="shared" si="0"/>
        <v>37808</v>
      </c>
      <c r="H10" s="267">
        <f t="shared" si="0"/>
        <v>110</v>
      </c>
      <c r="I10" s="267">
        <f t="shared" si="0"/>
        <v>4160</v>
      </c>
      <c r="J10" s="267">
        <f t="shared" si="0"/>
        <v>10537</v>
      </c>
      <c r="K10" s="104"/>
    </row>
    <row r="11" spans="1:11" s="22" customFormat="1" ht="3" customHeight="1">
      <c r="A11" s="425"/>
      <c r="B11" s="460"/>
      <c r="C11" s="266"/>
      <c r="D11" s="266"/>
      <c r="E11" s="266"/>
      <c r="F11" s="266"/>
      <c r="G11" s="266"/>
      <c r="H11" s="266"/>
      <c r="I11" s="272"/>
      <c r="J11" s="274"/>
      <c r="K11" s="39"/>
    </row>
    <row r="12" spans="1:10" s="22" customFormat="1" ht="15" customHeight="1">
      <c r="A12" s="467" t="s">
        <v>273</v>
      </c>
      <c r="B12" s="459"/>
      <c r="C12" s="278">
        <f aca="true" t="shared" si="1" ref="C12:C17">SUM(D12:J12,C27:I27)</f>
        <v>414588</v>
      </c>
      <c r="D12" s="266">
        <f aca="true" t="shared" si="2" ref="D12:J12">SUM(D13:D14)</f>
        <v>27677</v>
      </c>
      <c r="E12" s="266">
        <f t="shared" si="2"/>
        <v>36613</v>
      </c>
      <c r="F12" s="266">
        <f t="shared" si="2"/>
        <v>21613</v>
      </c>
      <c r="G12" s="266">
        <f t="shared" si="2"/>
        <v>26651</v>
      </c>
      <c r="H12" s="266">
        <f t="shared" si="2"/>
        <v>107</v>
      </c>
      <c r="I12" s="266">
        <f t="shared" si="2"/>
        <v>3685</v>
      </c>
      <c r="J12" s="266">
        <f t="shared" si="2"/>
        <v>2349</v>
      </c>
    </row>
    <row r="13" spans="1:10" s="22" customFormat="1" ht="15" customHeight="1">
      <c r="A13" s="37"/>
      <c r="B13" s="88" t="s">
        <v>79</v>
      </c>
      <c r="C13" s="278">
        <f t="shared" si="1"/>
        <v>194188</v>
      </c>
      <c r="D13" s="266">
        <v>14134</v>
      </c>
      <c r="E13" s="266">
        <v>24043</v>
      </c>
      <c r="F13" s="266">
        <v>14991</v>
      </c>
      <c r="G13" s="266">
        <v>16232</v>
      </c>
      <c r="H13" s="266">
        <v>107</v>
      </c>
      <c r="I13" s="272">
        <v>2673</v>
      </c>
      <c r="J13" s="267">
        <v>2349</v>
      </c>
    </row>
    <row r="14" spans="1:10" s="22" customFormat="1" ht="15" customHeight="1">
      <c r="A14" s="37"/>
      <c r="B14" s="88" t="s">
        <v>259</v>
      </c>
      <c r="C14" s="278">
        <f t="shared" si="1"/>
        <v>220400</v>
      </c>
      <c r="D14" s="266">
        <v>13543</v>
      </c>
      <c r="E14" s="266">
        <v>12570</v>
      </c>
      <c r="F14" s="266">
        <v>6622</v>
      </c>
      <c r="G14" s="266">
        <v>10419</v>
      </c>
      <c r="H14" s="266">
        <v>0</v>
      </c>
      <c r="I14" s="272">
        <v>1012</v>
      </c>
      <c r="J14" s="267">
        <v>0</v>
      </c>
    </row>
    <row r="15" spans="1:10" s="22" customFormat="1" ht="15" customHeight="1">
      <c r="A15" s="467" t="s">
        <v>309</v>
      </c>
      <c r="B15" s="459"/>
      <c r="C15" s="278">
        <f t="shared" si="1"/>
        <v>85785</v>
      </c>
      <c r="D15" s="266">
        <f aca="true" t="shared" si="3" ref="D15:J15">SUM(D16:D17)</f>
        <v>3534</v>
      </c>
      <c r="E15" s="266">
        <f t="shared" si="3"/>
        <v>3729</v>
      </c>
      <c r="F15" s="266">
        <f t="shared" si="3"/>
        <v>2129</v>
      </c>
      <c r="G15" s="266">
        <f t="shared" si="3"/>
        <v>11157</v>
      </c>
      <c r="H15" s="266">
        <f t="shared" si="3"/>
        <v>3</v>
      </c>
      <c r="I15" s="266">
        <f t="shared" si="3"/>
        <v>475</v>
      </c>
      <c r="J15" s="266">
        <f t="shared" si="3"/>
        <v>8188</v>
      </c>
    </row>
    <row r="16" spans="1:10" s="22" customFormat="1" ht="15" customHeight="1">
      <c r="A16" s="37"/>
      <c r="B16" s="88" t="s">
        <v>79</v>
      </c>
      <c r="C16" s="278">
        <f t="shared" si="1"/>
        <v>45535</v>
      </c>
      <c r="D16" s="266">
        <v>3151</v>
      </c>
      <c r="E16" s="266">
        <v>1976</v>
      </c>
      <c r="F16" s="266">
        <v>1604</v>
      </c>
      <c r="G16" s="266">
        <v>4424</v>
      </c>
      <c r="H16" s="266">
        <v>3</v>
      </c>
      <c r="I16" s="272">
        <v>408</v>
      </c>
      <c r="J16" s="267">
        <v>8188</v>
      </c>
    </row>
    <row r="17" spans="1:10" s="22" customFormat="1" ht="15" customHeight="1">
      <c r="A17" s="37"/>
      <c r="B17" s="88" t="s">
        <v>259</v>
      </c>
      <c r="C17" s="278">
        <f t="shared" si="1"/>
        <v>40250</v>
      </c>
      <c r="D17" s="266">
        <v>383</v>
      </c>
      <c r="E17" s="266">
        <v>1753</v>
      </c>
      <c r="F17" s="266">
        <v>525</v>
      </c>
      <c r="G17" s="266">
        <v>6733</v>
      </c>
      <c r="H17" s="266">
        <v>0</v>
      </c>
      <c r="I17" s="272">
        <v>67</v>
      </c>
      <c r="J17" s="267">
        <v>0</v>
      </c>
    </row>
    <row r="18" spans="1:10" s="22" customFormat="1" ht="4.5" customHeight="1">
      <c r="A18" s="37"/>
      <c r="B18" s="90"/>
      <c r="C18" s="100"/>
      <c r="D18" s="100"/>
      <c r="E18" s="100"/>
      <c r="F18" s="100"/>
      <c r="G18" s="100"/>
      <c r="H18" s="100"/>
      <c r="J18" s="209"/>
    </row>
    <row r="19" spans="1:10" s="357" customFormat="1" ht="25.5" customHeight="1">
      <c r="A19" s="402" t="s">
        <v>113</v>
      </c>
      <c r="B19" s="399"/>
      <c r="C19" s="236" t="s">
        <v>245</v>
      </c>
      <c r="D19" s="125" t="s">
        <v>295</v>
      </c>
      <c r="E19" s="234" t="s">
        <v>114</v>
      </c>
      <c r="F19" s="236" t="s">
        <v>115</v>
      </c>
      <c r="G19" s="125" t="s">
        <v>246</v>
      </c>
      <c r="H19" s="363" t="s">
        <v>257</v>
      </c>
      <c r="I19" s="125" t="s">
        <v>5</v>
      </c>
      <c r="J19" s="364"/>
    </row>
    <row r="20" spans="1:9" s="22" customFormat="1" ht="3" customHeight="1">
      <c r="A20" s="37"/>
      <c r="B20" s="88"/>
      <c r="E20" s="74"/>
      <c r="G20" s="20"/>
      <c r="H20" s="100"/>
      <c r="I20" s="37"/>
    </row>
    <row r="21" spans="1:9" s="22" customFormat="1" ht="15" customHeight="1">
      <c r="A21" s="425">
        <v>21</v>
      </c>
      <c r="B21" s="460"/>
      <c r="C21" s="272">
        <v>45774</v>
      </c>
      <c r="D21" s="272">
        <v>160775</v>
      </c>
      <c r="E21" s="273">
        <v>10180</v>
      </c>
      <c r="F21" s="273">
        <v>1637</v>
      </c>
      <c r="G21" s="272">
        <v>25756</v>
      </c>
      <c r="H21" s="266">
        <v>0</v>
      </c>
      <c r="I21" s="267">
        <v>75610</v>
      </c>
    </row>
    <row r="22" spans="1:9" s="22" customFormat="1" ht="15" customHeight="1">
      <c r="A22" s="425">
        <v>22</v>
      </c>
      <c r="B22" s="460"/>
      <c r="C22" s="267">
        <v>59686</v>
      </c>
      <c r="D22" s="267">
        <v>161242</v>
      </c>
      <c r="E22" s="266">
        <v>13644</v>
      </c>
      <c r="F22" s="266">
        <v>1140</v>
      </c>
      <c r="G22" s="267">
        <v>23237</v>
      </c>
      <c r="H22" s="266">
        <v>8624</v>
      </c>
      <c r="I22" s="267">
        <v>70751</v>
      </c>
    </row>
    <row r="23" spans="1:9" s="22" customFormat="1" ht="15" customHeight="1">
      <c r="A23" s="425">
        <v>23</v>
      </c>
      <c r="B23" s="460"/>
      <c r="C23" s="267">
        <v>54172</v>
      </c>
      <c r="D23" s="267">
        <v>153074</v>
      </c>
      <c r="E23" s="266">
        <v>10057</v>
      </c>
      <c r="F23" s="266">
        <v>93</v>
      </c>
      <c r="G23" s="267">
        <v>21858</v>
      </c>
      <c r="H23" s="266">
        <v>18073</v>
      </c>
      <c r="I23" s="267">
        <v>67744</v>
      </c>
    </row>
    <row r="24" spans="1:9" s="22" customFormat="1" ht="15" customHeight="1">
      <c r="A24" s="425">
        <v>24</v>
      </c>
      <c r="B24" s="460"/>
      <c r="C24" s="267">
        <v>56225</v>
      </c>
      <c r="D24" s="267">
        <v>162390</v>
      </c>
      <c r="E24" s="266">
        <v>8654</v>
      </c>
      <c r="F24" s="266">
        <v>2037</v>
      </c>
      <c r="G24" s="267">
        <v>28007</v>
      </c>
      <c r="H24" s="266">
        <v>25895</v>
      </c>
      <c r="I24" s="267">
        <v>68819</v>
      </c>
    </row>
    <row r="25" spans="1:9" s="22" customFormat="1" ht="15" customHeight="1">
      <c r="A25" s="425">
        <v>25</v>
      </c>
      <c r="B25" s="460"/>
      <c r="C25" s="267">
        <f aca="true" t="shared" si="4" ref="C25:I25">SUM(C27,C30)</f>
        <v>64029</v>
      </c>
      <c r="D25" s="267">
        <f t="shared" si="4"/>
        <v>151149</v>
      </c>
      <c r="E25" s="267">
        <f t="shared" si="4"/>
        <v>7844</v>
      </c>
      <c r="F25" s="267">
        <f t="shared" si="4"/>
        <v>1711</v>
      </c>
      <c r="G25" s="267">
        <f t="shared" si="4"/>
        <v>26298</v>
      </c>
      <c r="H25" s="267">
        <f t="shared" si="4"/>
        <v>26395</v>
      </c>
      <c r="I25" s="267">
        <f t="shared" si="4"/>
        <v>75037</v>
      </c>
    </row>
    <row r="26" spans="1:9" s="22" customFormat="1" ht="3" customHeight="1">
      <c r="A26" s="425"/>
      <c r="B26" s="460"/>
      <c r="C26" s="266"/>
      <c r="D26" s="266"/>
      <c r="E26" s="266"/>
      <c r="F26" s="266"/>
      <c r="G26" s="266"/>
      <c r="H26" s="275"/>
      <c r="I26" s="274"/>
    </row>
    <row r="27" spans="1:9" s="22" customFormat="1" ht="15" customHeight="1">
      <c r="A27" s="467" t="s">
        <v>273</v>
      </c>
      <c r="B27" s="459"/>
      <c r="C27" s="266">
        <f aca="true" t="shared" si="5" ref="C27:I27">SUM(C28:C29)</f>
        <v>64029</v>
      </c>
      <c r="D27" s="266">
        <f t="shared" si="5"/>
        <v>110373</v>
      </c>
      <c r="E27" s="266">
        <f t="shared" si="5"/>
        <v>4984</v>
      </c>
      <c r="F27" s="266">
        <f t="shared" si="5"/>
        <v>730</v>
      </c>
      <c r="G27" s="266">
        <f t="shared" si="5"/>
        <v>26008</v>
      </c>
      <c r="H27" s="266">
        <f t="shared" si="5"/>
        <v>21260</v>
      </c>
      <c r="I27" s="266">
        <f t="shared" si="5"/>
        <v>68509</v>
      </c>
    </row>
    <row r="28" spans="1:9" s="22" customFormat="1" ht="15" customHeight="1">
      <c r="A28" s="37"/>
      <c r="B28" s="88" t="s">
        <v>79</v>
      </c>
      <c r="C28" s="267">
        <v>20831</v>
      </c>
      <c r="D28" s="266">
        <v>56788</v>
      </c>
      <c r="E28" s="266">
        <v>1016</v>
      </c>
      <c r="F28" s="266">
        <v>730</v>
      </c>
      <c r="G28" s="266">
        <v>10464</v>
      </c>
      <c r="H28" s="276">
        <v>0</v>
      </c>
      <c r="I28" s="267">
        <v>29830</v>
      </c>
    </row>
    <row r="29" spans="1:9" s="22" customFormat="1" ht="15" customHeight="1">
      <c r="A29" s="37"/>
      <c r="B29" s="88" t="s">
        <v>259</v>
      </c>
      <c r="C29" s="267">
        <v>43198</v>
      </c>
      <c r="D29" s="266">
        <v>53585</v>
      </c>
      <c r="E29" s="266">
        <v>3968</v>
      </c>
      <c r="F29" s="266">
        <v>0</v>
      </c>
      <c r="G29" s="266">
        <v>15544</v>
      </c>
      <c r="H29" s="266">
        <v>21260</v>
      </c>
      <c r="I29" s="272">
        <v>38679</v>
      </c>
    </row>
    <row r="30" spans="1:9" s="22" customFormat="1" ht="15" customHeight="1">
      <c r="A30" s="467" t="s">
        <v>309</v>
      </c>
      <c r="B30" s="459"/>
      <c r="C30" s="266">
        <f aca="true" t="shared" si="6" ref="C30:I30">SUM(C31:C32)</f>
        <v>0</v>
      </c>
      <c r="D30" s="266">
        <f t="shared" si="6"/>
        <v>40776</v>
      </c>
      <c r="E30" s="266">
        <f t="shared" si="6"/>
        <v>2860</v>
      </c>
      <c r="F30" s="266">
        <f t="shared" si="6"/>
        <v>981</v>
      </c>
      <c r="G30" s="266">
        <f t="shared" si="6"/>
        <v>290</v>
      </c>
      <c r="H30" s="266">
        <f t="shared" si="6"/>
        <v>5135</v>
      </c>
      <c r="I30" s="266">
        <f t="shared" si="6"/>
        <v>6528</v>
      </c>
    </row>
    <row r="31" spans="1:9" s="22" customFormat="1" ht="15" customHeight="1">
      <c r="A31" s="37"/>
      <c r="B31" s="88" t="s">
        <v>79</v>
      </c>
      <c r="C31" s="267">
        <v>0</v>
      </c>
      <c r="D31" s="266">
        <v>20572</v>
      </c>
      <c r="E31" s="266">
        <v>930</v>
      </c>
      <c r="F31" s="266">
        <v>981</v>
      </c>
      <c r="G31" s="266">
        <v>74</v>
      </c>
      <c r="H31" s="276">
        <v>0</v>
      </c>
      <c r="I31" s="272">
        <v>3224</v>
      </c>
    </row>
    <row r="32" spans="1:9" s="22" customFormat="1" ht="15" customHeight="1">
      <c r="A32" s="37"/>
      <c r="B32" s="88" t="s">
        <v>259</v>
      </c>
      <c r="C32" s="277">
        <v>0</v>
      </c>
      <c r="D32" s="266">
        <v>20204</v>
      </c>
      <c r="E32" s="266">
        <v>1930</v>
      </c>
      <c r="F32" s="266">
        <v>0</v>
      </c>
      <c r="G32" s="266">
        <v>216</v>
      </c>
      <c r="H32" s="266">
        <v>5135</v>
      </c>
      <c r="I32" s="267">
        <v>3304</v>
      </c>
    </row>
    <row r="33" spans="1:9" s="22" customFormat="1" ht="3" customHeight="1">
      <c r="A33" s="37"/>
      <c r="B33" s="90"/>
      <c r="C33" s="37"/>
      <c r="D33" s="39"/>
      <c r="E33" s="365"/>
      <c r="F33" s="113"/>
      <c r="G33" s="113"/>
      <c r="H33" s="113"/>
      <c r="I33" s="39"/>
    </row>
    <row r="34" spans="1:11" s="22" customFormat="1" ht="13.5" customHeight="1">
      <c r="A34" s="143" t="s">
        <v>172</v>
      </c>
      <c r="B34" s="71"/>
      <c r="C34" s="158"/>
      <c r="D34" s="158"/>
      <c r="E34" s="159"/>
      <c r="F34" s="159"/>
      <c r="G34" s="159"/>
      <c r="H34" s="159"/>
      <c r="I34" s="158"/>
      <c r="J34" s="106"/>
      <c r="K34" s="106"/>
    </row>
    <row r="35" spans="1:11" s="22" customFormat="1" ht="13.5" customHeight="1">
      <c r="A35" s="156" t="s">
        <v>247</v>
      </c>
      <c r="B35" s="366"/>
      <c r="C35" s="366"/>
      <c r="D35" s="159"/>
      <c r="E35" s="159"/>
      <c r="F35" s="159"/>
      <c r="G35" s="159"/>
      <c r="H35" s="159"/>
      <c r="I35" s="159"/>
      <c r="J35" s="106"/>
      <c r="K35" s="106"/>
    </row>
  </sheetData>
  <sheetProtection/>
  <mergeCells count="19">
    <mergeCell ref="A9:B9"/>
    <mergeCell ref="A24:B24"/>
    <mergeCell ref="A22:B22"/>
    <mergeCell ref="A21:B21"/>
    <mergeCell ref="A30:B30"/>
    <mergeCell ref="A26:B26"/>
    <mergeCell ref="A27:B27"/>
    <mergeCell ref="A25:B25"/>
    <mergeCell ref="A23:B23"/>
    <mergeCell ref="A5:B5"/>
    <mergeCell ref="A4:B4"/>
    <mergeCell ref="A7:B7"/>
    <mergeCell ref="A6:B6"/>
    <mergeCell ref="A19:B19"/>
    <mergeCell ref="A15:B15"/>
    <mergeCell ref="A11:B11"/>
    <mergeCell ref="A12:B12"/>
    <mergeCell ref="A10:B10"/>
    <mergeCell ref="A8:B8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1"/>
  <sheetViews>
    <sheetView zoomScaleSheetLayoutView="100" zoomScalePageLayoutView="0" workbookViewId="0" topLeftCell="A1">
      <selection activeCell="M26" sqref="M26"/>
    </sheetView>
  </sheetViews>
  <sheetFormatPr defaultColWidth="9.00390625" defaultRowHeight="13.5"/>
  <cols>
    <col min="1" max="1" width="5.75390625" style="210" customWidth="1"/>
    <col min="2" max="9" width="8.75390625" style="210" customWidth="1"/>
    <col min="10" max="16384" width="9.00390625" style="204" customWidth="1"/>
  </cols>
  <sheetData>
    <row r="1" ht="12.75" customHeight="1">
      <c r="A1" s="139" t="s">
        <v>120</v>
      </c>
    </row>
    <row r="2" spans="1:9" s="206" customFormat="1" ht="18" customHeight="1">
      <c r="A2" s="135" t="s">
        <v>176</v>
      </c>
      <c r="B2" s="184"/>
      <c r="C2" s="184"/>
      <c r="D2" s="184"/>
      <c r="E2" s="184"/>
      <c r="F2" s="184"/>
      <c r="G2" s="184"/>
      <c r="H2" s="184"/>
      <c r="I2" s="184"/>
    </row>
    <row r="3" spans="1:9" s="25" customFormat="1" ht="15" customHeight="1">
      <c r="A3" s="106"/>
      <c r="B3" s="43"/>
      <c r="C3" s="43"/>
      <c r="D3" s="43"/>
      <c r="E3" s="43"/>
      <c r="F3" s="43"/>
      <c r="G3" s="43"/>
      <c r="H3" s="43"/>
      <c r="I3" s="43"/>
    </row>
    <row r="4" spans="1:10" s="25" customFormat="1" ht="13.5" customHeight="1">
      <c r="A4" s="424" t="s">
        <v>113</v>
      </c>
      <c r="B4" s="420" t="s">
        <v>116</v>
      </c>
      <c r="C4" s="421"/>
      <c r="D4" s="420" t="s">
        <v>286</v>
      </c>
      <c r="E4" s="421"/>
      <c r="F4" s="420" t="s">
        <v>287</v>
      </c>
      <c r="G4" s="421"/>
      <c r="H4" s="420" t="s">
        <v>288</v>
      </c>
      <c r="I4" s="417"/>
      <c r="J4" s="27"/>
    </row>
    <row r="5" spans="1:10" s="25" customFormat="1" ht="13.5" customHeight="1">
      <c r="A5" s="426"/>
      <c r="B5" s="16" t="s">
        <v>283</v>
      </c>
      <c r="C5" s="16" t="s">
        <v>284</v>
      </c>
      <c r="D5" s="16" t="s">
        <v>283</v>
      </c>
      <c r="E5" s="16" t="s">
        <v>284</v>
      </c>
      <c r="F5" s="16" t="s">
        <v>283</v>
      </c>
      <c r="G5" s="16" t="s">
        <v>284</v>
      </c>
      <c r="H5" s="16" t="s">
        <v>283</v>
      </c>
      <c r="I5" s="18" t="s">
        <v>284</v>
      </c>
      <c r="J5" s="27"/>
    </row>
    <row r="6" spans="1:10" s="25" customFormat="1" ht="4.5" customHeight="1">
      <c r="A6" s="346"/>
      <c r="B6" s="260"/>
      <c r="C6" s="246"/>
      <c r="D6" s="246"/>
      <c r="E6" s="246"/>
      <c r="F6" s="246"/>
      <c r="G6" s="246"/>
      <c r="H6" s="246"/>
      <c r="I6" s="246"/>
      <c r="J6" s="27"/>
    </row>
    <row r="7" spans="1:10" s="25" customFormat="1" ht="15.75" customHeight="1">
      <c r="A7" s="38">
        <v>21</v>
      </c>
      <c r="B7" s="278">
        <f aca="true" t="shared" si="0" ref="B7:C11">SUM(D7,F7,H7,B16,D16,F16,H16,B25,D25,F25)</f>
        <v>3401</v>
      </c>
      <c r="C7" s="266">
        <f t="shared" si="0"/>
        <v>34880</v>
      </c>
      <c r="D7" s="266">
        <v>195</v>
      </c>
      <c r="E7" s="266">
        <v>2701</v>
      </c>
      <c r="F7" s="266">
        <v>352</v>
      </c>
      <c r="G7" s="266">
        <v>6903</v>
      </c>
      <c r="H7" s="266">
        <v>1340</v>
      </c>
      <c r="I7" s="266">
        <v>6903</v>
      </c>
      <c r="J7" s="27"/>
    </row>
    <row r="8" spans="1:10" s="25" customFormat="1" ht="15.75" customHeight="1">
      <c r="A8" s="38">
        <v>22</v>
      </c>
      <c r="B8" s="278">
        <f t="shared" si="0"/>
        <v>3263</v>
      </c>
      <c r="C8" s="266">
        <f t="shared" si="0"/>
        <v>32286</v>
      </c>
      <c r="D8" s="266">
        <v>187</v>
      </c>
      <c r="E8" s="266">
        <v>2022</v>
      </c>
      <c r="F8" s="266">
        <v>351</v>
      </c>
      <c r="G8" s="266">
        <v>5990</v>
      </c>
      <c r="H8" s="266">
        <v>1306</v>
      </c>
      <c r="I8" s="266">
        <v>5990</v>
      </c>
      <c r="J8" s="27"/>
    </row>
    <row r="9" spans="1:10" s="25" customFormat="1" ht="15.75" customHeight="1">
      <c r="A9" s="38">
        <v>23</v>
      </c>
      <c r="B9" s="278">
        <f t="shared" si="0"/>
        <v>3148</v>
      </c>
      <c r="C9" s="266">
        <f t="shared" si="0"/>
        <v>31158</v>
      </c>
      <c r="D9" s="266">
        <v>162</v>
      </c>
      <c r="E9" s="266">
        <v>1623</v>
      </c>
      <c r="F9" s="266">
        <v>342</v>
      </c>
      <c r="G9" s="266">
        <v>4865</v>
      </c>
      <c r="H9" s="266">
        <v>1266</v>
      </c>
      <c r="I9" s="266">
        <v>7449</v>
      </c>
      <c r="J9" s="27"/>
    </row>
    <row r="10" spans="1:10" s="111" customFormat="1" ht="15.75" customHeight="1">
      <c r="A10" s="38">
        <v>24</v>
      </c>
      <c r="B10" s="278">
        <f t="shared" si="0"/>
        <v>3055</v>
      </c>
      <c r="C10" s="266">
        <f t="shared" si="0"/>
        <v>37715</v>
      </c>
      <c r="D10" s="266">
        <v>130</v>
      </c>
      <c r="E10" s="266">
        <v>1371</v>
      </c>
      <c r="F10" s="266">
        <v>336</v>
      </c>
      <c r="G10" s="266">
        <v>4387</v>
      </c>
      <c r="H10" s="266">
        <v>1289</v>
      </c>
      <c r="I10" s="266">
        <v>8654</v>
      </c>
      <c r="J10" s="96"/>
    </row>
    <row r="11" spans="1:10" s="111" customFormat="1" ht="15.75" customHeight="1">
      <c r="A11" s="38">
        <v>25</v>
      </c>
      <c r="B11" s="278">
        <f t="shared" si="0"/>
        <v>3762</v>
      </c>
      <c r="C11" s="266">
        <f t="shared" si="0"/>
        <v>48703</v>
      </c>
      <c r="D11" s="266">
        <v>189</v>
      </c>
      <c r="E11" s="266">
        <v>2131</v>
      </c>
      <c r="F11" s="266">
        <v>376</v>
      </c>
      <c r="G11" s="266">
        <v>4568</v>
      </c>
      <c r="H11" s="266">
        <v>1397</v>
      </c>
      <c r="I11" s="266">
        <v>10289</v>
      </c>
      <c r="J11" s="96"/>
    </row>
    <row r="12" spans="1:10" s="25" customFormat="1" ht="4.5" customHeight="1">
      <c r="A12" s="103"/>
      <c r="B12" s="254"/>
      <c r="C12" s="255"/>
      <c r="D12" s="256"/>
      <c r="E12" s="256"/>
      <c r="F12" s="256"/>
      <c r="G12" s="256"/>
      <c r="H12" s="256"/>
      <c r="I12" s="256"/>
      <c r="J12" s="27"/>
    </row>
    <row r="13" spans="1:10" s="114" customFormat="1" ht="15" customHeight="1">
      <c r="A13" s="424" t="s">
        <v>113</v>
      </c>
      <c r="B13" s="468" t="s">
        <v>289</v>
      </c>
      <c r="C13" s="470"/>
      <c r="D13" s="468" t="s">
        <v>290</v>
      </c>
      <c r="E13" s="469"/>
      <c r="F13" s="468" t="s">
        <v>81</v>
      </c>
      <c r="G13" s="469"/>
      <c r="H13" s="468" t="s">
        <v>291</v>
      </c>
      <c r="I13" s="470"/>
      <c r="J13" s="387"/>
    </row>
    <row r="14" spans="1:10" s="115" customFormat="1" ht="15" customHeight="1">
      <c r="A14" s="426"/>
      <c r="B14" s="16" t="s">
        <v>283</v>
      </c>
      <c r="C14" s="16" t="s">
        <v>284</v>
      </c>
      <c r="D14" s="16" t="s">
        <v>283</v>
      </c>
      <c r="E14" s="16" t="s">
        <v>284</v>
      </c>
      <c r="F14" s="16" t="s">
        <v>283</v>
      </c>
      <c r="G14" s="16" t="s">
        <v>284</v>
      </c>
      <c r="H14" s="16" t="s">
        <v>283</v>
      </c>
      <c r="I14" s="18" t="s">
        <v>284</v>
      </c>
      <c r="J14" s="388"/>
    </row>
    <row r="15" spans="1:10" s="115" customFormat="1" ht="4.5" customHeight="1">
      <c r="A15" s="346"/>
      <c r="B15" s="260"/>
      <c r="C15" s="246"/>
      <c r="D15" s="246"/>
      <c r="E15" s="246"/>
      <c r="F15" s="246"/>
      <c r="G15" s="246"/>
      <c r="H15" s="246"/>
      <c r="I15" s="246"/>
      <c r="J15" s="388"/>
    </row>
    <row r="16" spans="1:10" s="25" customFormat="1" ht="15.75" customHeight="1">
      <c r="A16" s="38">
        <v>21</v>
      </c>
      <c r="B16" s="278">
        <v>232</v>
      </c>
      <c r="C16" s="266">
        <v>2992</v>
      </c>
      <c r="D16" s="266">
        <v>88</v>
      </c>
      <c r="E16" s="266">
        <v>789</v>
      </c>
      <c r="F16" s="266">
        <v>121</v>
      </c>
      <c r="G16" s="266">
        <v>2378</v>
      </c>
      <c r="H16" s="266">
        <v>115</v>
      </c>
      <c r="I16" s="266">
        <v>2378</v>
      </c>
      <c r="J16" s="27"/>
    </row>
    <row r="17" spans="1:10" s="25" customFormat="1" ht="15.75" customHeight="1">
      <c r="A17" s="38">
        <v>22</v>
      </c>
      <c r="B17" s="278">
        <v>225</v>
      </c>
      <c r="C17" s="266">
        <v>2903</v>
      </c>
      <c r="D17" s="266">
        <v>80</v>
      </c>
      <c r="E17" s="266">
        <v>1008</v>
      </c>
      <c r="F17" s="266">
        <v>113</v>
      </c>
      <c r="G17" s="266">
        <v>2539</v>
      </c>
      <c r="H17" s="266">
        <v>105</v>
      </c>
      <c r="I17" s="266">
        <v>2539</v>
      </c>
      <c r="J17" s="27"/>
    </row>
    <row r="18" spans="1:10" s="25" customFormat="1" ht="15.75" customHeight="1">
      <c r="A18" s="38">
        <v>23</v>
      </c>
      <c r="B18" s="278">
        <v>204</v>
      </c>
      <c r="C18" s="266">
        <v>2474</v>
      </c>
      <c r="D18" s="266">
        <v>86</v>
      </c>
      <c r="E18" s="266">
        <v>1088</v>
      </c>
      <c r="F18" s="266">
        <v>119</v>
      </c>
      <c r="G18" s="266">
        <v>1918</v>
      </c>
      <c r="H18" s="266">
        <v>121</v>
      </c>
      <c r="I18" s="266">
        <v>2696</v>
      </c>
      <c r="J18" s="27"/>
    </row>
    <row r="19" spans="1:10" s="25" customFormat="1" ht="15.75" customHeight="1">
      <c r="A19" s="38">
        <v>24</v>
      </c>
      <c r="B19" s="278">
        <v>134</v>
      </c>
      <c r="C19" s="266">
        <v>1954</v>
      </c>
      <c r="D19" s="266">
        <v>58</v>
      </c>
      <c r="E19" s="266">
        <v>427</v>
      </c>
      <c r="F19" s="266">
        <v>106</v>
      </c>
      <c r="G19" s="266">
        <v>1569</v>
      </c>
      <c r="H19" s="266">
        <v>113</v>
      </c>
      <c r="I19" s="266">
        <v>2499</v>
      </c>
      <c r="J19" s="27"/>
    </row>
    <row r="20" spans="1:10" s="25" customFormat="1" ht="15.75" customHeight="1">
      <c r="A20" s="38">
        <v>25</v>
      </c>
      <c r="B20" s="278">
        <v>200</v>
      </c>
      <c r="C20" s="266">
        <v>2520</v>
      </c>
      <c r="D20" s="266">
        <v>87</v>
      </c>
      <c r="E20" s="266">
        <v>611</v>
      </c>
      <c r="F20" s="266">
        <v>113</v>
      </c>
      <c r="G20" s="266">
        <v>1491</v>
      </c>
      <c r="H20" s="266">
        <v>106</v>
      </c>
      <c r="I20" s="266">
        <v>2358</v>
      </c>
      <c r="J20" s="27"/>
    </row>
    <row r="21" spans="1:10" s="25" customFormat="1" ht="4.5" customHeight="1">
      <c r="A21" s="38"/>
      <c r="B21" s="257"/>
      <c r="C21" s="258"/>
      <c r="D21" s="256"/>
      <c r="E21" s="259"/>
      <c r="F21" s="256"/>
      <c r="G21" s="259"/>
      <c r="H21" s="256"/>
      <c r="I21" s="256"/>
      <c r="J21" s="27"/>
    </row>
    <row r="22" spans="1:7" s="25" customFormat="1" ht="15" customHeight="1">
      <c r="A22" s="424" t="s">
        <v>113</v>
      </c>
      <c r="B22" s="468" t="s">
        <v>292</v>
      </c>
      <c r="C22" s="469"/>
      <c r="D22" s="468" t="s">
        <v>293</v>
      </c>
      <c r="E22" s="469"/>
      <c r="F22" s="468" t="s">
        <v>5</v>
      </c>
      <c r="G22" s="470"/>
    </row>
    <row r="23" spans="1:7" s="25" customFormat="1" ht="15" customHeight="1">
      <c r="A23" s="426"/>
      <c r="B23" s="16" t="s">
        <v>283</v>
      </c>
      <c r="C23" s="16" t="s">
        <v>284</v>
      </c>
      <c r="D23" s="16" t="s">
        <v>283</v>
      </c>
      <c r="E23" s="16" t="s">
        <v>284</v>
      </c>
      <c r="F23" s="16" t="s">
        <v>283</v>
      </c>
      <c r="G23" s="18" t="s">
        <v>284</v>
      </c>
    </row>
    <row r="24" spans="1:9" s="25" customFormat="1" ht="4.5" customHeight="1">
      <c r="A24" s="346"/>
      <c r="B24" s="260"/>
      <c r="C24" s="246"/>
      <c r="D24" s="246"/>
      <c r="E24" s="246"/>
      <c r="F24" s="246"/>
      <c r="G24" s="246"/>
      <c r="H24" s="241"/>
      <c r="I24" s="241"/>
    </row>
    <row r="25" spans="1:9" s="25" customFormat="1" ht="15.75" customHeight="1">
      <c r="A25" s="38">
        <v>21</v>
      </c>
      <c r="B25" s="278">
        <v>364</v>
      </c>
      <c r="C25" s="266">
        <v>5671</v>
      </c>
      <c r="D25" s="266">
        <v>188</v>
      </c>
      <c r="E25" s="266">
        <v>1490</v>
      </c>
      <c r="F25" s="266">
        <v>406</v>
      </c>
      <c r="G25" s="266">
        <v>2675</v>
      </c>
      <c r="H25" s="241"/>
      <c r="I25" s="241"/>
    </row>
    <row r="26" spans="1:9" s="25" customFormat="1" ht="15.75" customHeight="1">
      <c r="A26" s="38">
        <v>22</v>
      </c>
      <c r="B26" s="278">
        <v>383</v>
      </c>
      <c r="C26" s="266">
        <v>5599</v>
      </c>
      <c r="D26" s="266">
        <v>186</v>
      </c>
      <c r="E26" s="266">
        <v>1262</v>
      </c>
      <c r="F26" s="266">
        <v>327</v>
      </c>
      <c r="G26" s="266">
        <v>2434</v>
      </c>
      <c r="H26" s="241"/>
      <c r="I26" s="241"/>
    </row>
    <row r="27" spans="1:9" s="25" customFormat="1" ht="15.75" customHeight="1">
      <c r="A27" s="38">
        <v>23</v>
      </c>
      <c r="B27" s="278">
        <v>359</v>
      </c>
      <c r="C27" s="266">
        <v>5179</v>
      </c>
      <c r="D27" s="266">
        <v>160</v>
      </c>
      <c r="E27" s="266">
        <v>942</v>
      </c>
      <c r="F27" s="266">
        <v>329</v>
      </c>
      <c r="G27" s="266">
        <v>2924</v>
      </c>
      <c r="H27" s="241"/>
      <c r="I27" s="241"/>
    </row>
    <row r="28" spans="1:9" s="25" customFormat="1" ht="15.75" customHeight="1">
      <c r="A28" s="38">
        <v>24</v>
      </c>
      <c r="B28" s="278">
        <v>222</v>
      </c>
      <c r="C28" s="266">
        <v>3344</v>
      </c>
      <c r="D28" s="266">
        <v>117</v>
      </c>
      <c r="E28" s="266">
        <v>611</v>
      </c>
      <c r="F28" s="266">
        <v>550</v>
      </c>
      <c r="G28" s="266">
        <v>12899</v>
      </c>
      <c r="H28" s="241"/>
      <c r="I28" s="241"/>
    </row>
    <row r="29" spans="1:9" s="25" customFormat="1" ht="15.75" customHeight="1">
      <c r="A29" s="38">
        <v>25</v>
      </c>
      <c r="B29" s="278">
        <v>376</v>
      </c>
      <c r="C29" s="266">
        <v>5186</v>
      </c>
      <c r="D29" s="266">
        <v>165</v>
      </c>
      <c r="E29" s="266">
        <v>862</v>
      </c>
      <c r="F29" s="266">
        <v>753</v>
      </c>
      <c r="G29" s="266">
        <v>18687</v>
      </c>
      <c r="H29" s="241"/>
      <c r="I29" s="241"/>
    </row>
    <row r="30" spans="1:9" s="25" customFormat="1" ht="3" customHeight="1">
      <c r="A30" s="116"/>
      <c r="B30" s="123"/>
      <c r="C30" s="116"/>
      <c r="D30" s="116"/>
      <c r="E30" s="116"/>
      <c r="F30" s="116"/>
      <c r="G30" s="116"/>
      <c r="H30" s="74"/>
      <c r="I30" s="74"/>
    </row>
    <row r="31" spans="1:9" s="25" customFormat="1" ht="13.5" customHeight="1">
      <c r="A31" s="156" t="s">
        <v>173</v>
      </c>
      <c r="B31" s="118"/>
      <c r="C31" s="118"/>
      <c r="D31" s="118"/>
      <c r="E31" s="118"/>
      <c r="F31" s="118"/>
      <c r="G31" s="118"/>
      <c r="H31" s="118"/>
      <c r="I31" s="118"/>
    </row>
  </sheetData>
  <sheetProtection/>
  <mergeCells count="14">
    <mergeCell ref="H4:I4"/>
    <mergeCell ref="B13:C13"/>
    <mergeCell ref="D13:E13"/>
    <mergeCell ref="F13:G13"/>
    <mergeCell ref="H13:I13"/>
    <mergeCell ref="B4:C4"/>
    <mergeCell ref="D4:E4"/>
    <mergeCell ref="F4:G4"/>
    <mergeCell ref="A4:A5"/>
    <mergeCell ref="A13:A14"/>
    <mergeCell ref="B22:C22"/>
    <mergeCell ref="D22:E22"/>
    <mergeCell ref="F22:G22"/>
    <mergeCell ref="A22:A23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15" sqref="A15"/>
    </sheetView>
  </sheetViews>
  <sheetFormatPr defaultColWidth="9.00390625" defaultRowHeight="13.5"/>
  <cols>
    <col min="1" max="1" width="4.625" style="49" customWidth="1"/>
    <col min="2" max="14" width="5.625" style="58" customWidth="1"/>
    <col min="15" max="15" width="7.625" style="58" customWidth="1"/>
    <col min="16" max="16" width="9.00390625" style="58" customWidth="1"/>
    <col min="17" max="16384" width="9.00390625" style="49" customWidth="1"/>
  </cols>
  <sheetData>
    <row r="1" ht="12.75" customHeight="1">
      <c r="A1" s="139" t="s">
        <v>120</v>
      </c>
    </row>
    <row r="2" spans="1:15" ht="18" customHeight="1">
      <c r="A2" s="135" t="s">
        <v>121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ht="12.75" customHeight="1">
      <c r="A3" s="58"/>
    </row>
    <row r="4" spans="1:15" s="176" customFormat="1" ht="15.75" customHeight="1">
      <c r="A4" s="405" t="s">
        <v>113</v>
      </c>
      <c r="B4" s="407" t="s">
        <v>146</v>
      </c>
      <c r="C4" s="408"/>
      <c r="D4" s="408"/>
      <c r="E4" s="408"/>
      <c r="F4" s="409"/>
      <c r="G4" s="407" t="s">
        <v>148</v>
      </c>
      <c r="H4" s="408"/>
      <c r="I4" s="408"/>
      <c r="J4" s="409"/>
      <c r="K4" s="407" t="s">
        <v>149</v>
      </c>
      <c r="L4" s="408"/>
      <c r="M4" s="408"/>
      <c r="N4" s="409"/>
      <c r="O4" s="410" t="s">
        <v>150</v>
      </c>
    </row>
    <row r="5" spans="1:15" s="176" customFormat="1" ht="36" customHeight="1">
      <c r="A5" s="406"/>
      <c r="B5" s="177" t="s">
        <v>6</v>
      </c>
      <c r="C5" s="178" t="s">
        <v>224</v>
      </c>
      <c r="D5" s="181" t="s">
        <v>226</v>
      </c>
      <c r="E5" s="233" t="s">
        <v>4</v>
      </c>
      <c r="F5" s="233" t="s">
        <v>5</v>
      </c>
      <c r="G5" s="178" t="s">
        <v>6</v>
      </c>
      <c r="H5" s="178" t="s">
        <v>227</v>
      </c>
      <c r="I5" s="233" t="s">
        <v>7</v>
      </c>
      <c r="J5" s="233" t="s">
        <v>5</v>
      </c>
      <c r="K5" s="178" t="s">
        <v>6</v>
      </c>
      <c r="L5" s="178" t="s">
        <v>8</v>
      </c>
      <c r="M5" s="179" t="s">
        <v>225</v>
      </c>
      <c r="N5" s="233" t="s">
        <v>5</v>
      </c>
      <c r="O5" s="411"/>
    </row>
    <row r="6" spans="1:15" ht="5.25" customHeight="1">
      <c r="A6" s="23"/>
      <c r="B6" s="21"/>
      <c r="C6" s="154"/>
      <c r="D6" s="154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6" s="30" customFormat="1" ht="15.75" customHeight="1">
      <c r="A7" s="19">
        <v>21</v>
      </c>
      <c r="B7" s="269">
        <f>SUM(C7:F7)</f>
        <v>1441</v>
      </c>
      <c r="C7" s="269">
        <v>499</v>
      </c>
      <c r="D7" s="269">
        <v>285</v>
      </c>
      <c r="E7" s="269">
        <v>576</v>
      </c>
      <c r="F7" s="269">
        <v>81</v>
      </c>
      <c r="G7" s="269">
        <f>SUM(H7:J7)</f>
        <v>2634</v>
      </c>
      <c r="H7" s="269">
        <v>2429</v>
      </c>
      <c r="I7" s="269">
        <v>26</v>
      </c>
      <c r="J7" s="269">
        <v>179</v>
      </c>
      <c r="K7" s="269">
        <f>SUM(L7:N7)</f>
        <v>2039</v>
      </c>
      <c r="L7" s="269">
        <v>659</v>
      </c>
      <c r="M7" s="269">
        <v>318</v>
      </c>
      <c r="N7" s="269">
        <v>1062</v>
      </c>
      <c r="O7" s="269">
        <v>159610</v>
      </c>
      <c r="P7" s="72"/>
    </row>
    <row r="8" spans="1:16" s="30" customFormat="1" ht="15.75" customHeight="1">
      <c r="A8" s="19">
        <v>22</v>
      </c>
      <c r="B8" s="269">
        <f>SUM(C8:F8)</f>
        <v>1766</v>
      </c>
      <c r="C8" s="269">
        <v>517</v>
      </c>
      <c r="D8" s="269">
        <v>432</v>
      </c>
      <c r="E8" s="269">
        <v>756</v>
      </c>
      <c r="F8" s="269">
        <v>61</v>
      </c>
      <c r="G8" s="269">
        <f>SUM(H8:J8)</f>
        <v>2736</v>
      </c>
      <c r="H8" s="269">
        <v>2526</v>
      </c>
      <c r="I8" s="269">
        <v>0</v>
      </c>
      <c r="J8" s="269">
        <v>210</v>
      </c>
      <c r="K8" s="269">
        <f>SUM(L8:N8)</f>
        <v>2153</v>
      </c>
      <c r="L8" s="269">
        <v>838</v>
      </c>
      <c r="M8" s="269">
        <v>702</v>
      </c>
      <c r="N8" s="269">
        <v>613</v>
      </c>
      <c r="O8" s="269">
        <v>159317</v>
      </c>
      <c r="P8" s="72"/>
    </row>
    <row r="9" spans="1:16" s="30" customFormat="1" ht="15.75" customHeight="1">
      <c r="A9" s="19">
        <v>23</v>
      </c>
      <c r="B9" s="269">
        <f>SUM(C9:F9)</f>
        <v>1663</v>
      </c>
      <c r="C9" s="269">
        <v>459</v>
      </c>
      <c r="D9" s="269">
        <v>479</v>
      </c>
      <c r="E9" s="269">
        <v>721</v>
      </c>
      <c r="F9" s="269">
        <v>4</v>
      </c>
      <c r="G9" s="269">
        <f>SUM(H9:J9)</f>
        <v>2705</v>
      </c>
      <c r="H9" s="269">
        <v>2405</v>
      </c>
      <c r="I9" s="269">
        <v>4</v>
      </c>
      <c r="J9" s="269">
        <v>296</v>
      </c>
      <c r="K9" s="269">
        <f>SUM(L9:N9)</f>
        <v>2190</v>
      </c>
      <c r="L9" s="269">
        <v>789</v>
      </c>
      <c r="M9" s="269">
        <v>707</v>
      </c>
      <c r="N9" s="269">
        <v>694</v>
      </c>
      <c r="O9" s="269">
        <v>149862</v>
      </c>
      <c r="P9" s="72"/>
    </row>
    <row r="10" spans="1:16" s="30" customFormat="1" ht="15.75" customHeight="1">
      <c r="A10" s="19">
        <v>24</v>
      </c>
      <c r="B10" s="269">
        <f>SUM(C10:F10)</f>
        <v>1670</v>
      </c>
      <c r="C10" s="269">
        <v>513</v>
      </c>
      <c r="D10" s="269">
        <v>350</v>
      </c>
      <c r="E10" s="269">
        <v>802</v>
      </c>
      <c r="F10" s="269">
        <v>5</v>
      </c>
      <c r="G10" s="269">
        <f>SUM(H10:J10)</f>
        <v>2715</v>
      </c>
      <c r="H10" s="269">
        <v>2514</v>
      </c>
      <c r="I10" s="269">
        <v>3</v>
      </c>
      <c r="J10" s="269">
        <v>198</v>
      </c>
      <c r="K10" s="269">
        <f>SUM(L10:N10)</f>
        <v>2275</v>
      </c>
      <c r="L10" s="269">
        <v>781</v>
      </c>
      <c r="M10" s="269">
        <v>705</v>
      </c>
      <c r="N10" s="269">
        <v>789</v>
      </c>
      <c r="O10" s="269">
        <v>141414</v>
      </c>
      <c r="P10" s="72"/>
    </row>
    <row r="11" spans="1:16" s="30" customFormat="1" ht="15.75" customHeight="1">
      <c r="A11" s="19">
        <v>25</v>
      </c>
      <c r="B11" s="269">
        <f>SUM(C11:F11)</f>
        <v>2094</v>
      </c>
      <c r="C11" s="269">
        <v>556</v>
      </c>
      <c r="D11" s="269">
        <v>329</v>
      </c>
      <c r="E11" s="269">
        <v>1192</v>
      </c>
      <c r="F11" s="269">
        <v>17</v>
      </c>
      <c r="G11" s="269">
        <f>SUM(H11:J11)</f>
        <v>2513</v>
      </c>
      <c r="H11" s="269">
        <v>2407</v>
      </c>
      <c r="I11" s="269">
        <v>3</v>
      </c>
      <c r="J11" s="269">
        <v>103</v>
      </c>
      <c r="K11" s="269">
        <f>SUM(L11:N11)</f>
        <v>2234</v>
      </c>
      <c r="L11" s="269">
        <v>705</v>
      </c>
      <c r="M11" s="269">
        <v>800</v>
      </c>
      <c r="N11" s="269">
        <v>729</v>
      </c>
      <c r="O11" s="269">
        <v>132096</v>
      </c>
      <c r="P11" s="72"/>
    </row>
    <row r="12" spans="1:15" ht="5.25" customHeight="1">
      <c r="A12" s="1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 customHeight="1">
      <c r="A13" s="189" t="s">
        <v>128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12.75" customHeight="1">
      <c r="A14" s="328" t="s">
        <v>320</v>
      </c>
    </row>
  </sheetData>
  <sheetProtection/>
  <mergeCells count="5">
    <mergeCell ref="A4:A5"/>
    <mergeCell ref="G4:J4"/>
    <mergeCell ref="K4:N4"/>
    <mergeCell ref="O4:O5"/>
    <mergeCell ref="B4:F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&amp;R&amp;8
　　　　　　　　　　　　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zoomScalePageLayoutView="0" workbookViewId="0" topLeftCell="A1">
      <selection activeCell="F11" sqref="F11"/>
    </sheetView>
  </sheetViews>
  <sheetFormatPr defaultColWidth="9.00390625" defaultRowHeight="13.5"/>
  <cols>
    <col min="1" max="1" width="5.75390625" style="210" customWidth="1"/>
    <col min="2" max="5" width="9.75390625" style="204" customWidth="1"/>
    <col min="6" max="16384" width="9.00390625" style="204" customWidth="1"/>
  </cols>
  <sheetData>
    <row r="1" ht="12.75" customHeight="1">
      <c r="A1" s="139" t="s">
        <v>120</v>
      </c>
    </row>
    <row r="2" spans="1:5" s="206" customFormat="1" ht="18" customHeight="1">
      <c r="A2" s="140" t="s">
        <v>177</v>
      </c>
      <c r="B2" s="86"/>
      <c r="C2" s="86"/>
      <c r="D2" s="86"/>
      <c r="E2" s="86"/>
    </row>
    <row r="3" spans="1:5" s="108" customFormat="1" ht="12">
      <c r="A3" s="172"/>
      <c r="B3" s="117"/>
      <c r="C3" s="117"/>
      <c r="D3" s="117"/>
      <c r="E3" s="117"/>
    </row>
    <row r="4" spans="1:5" s="108" customFormat="1" ht="14.25" customHeight="1">
      <c r="A4" s="424" t="s">
        <v>113</v>
      </c>
      <c r="B4" s="420" t="s">
        <v>282</v>
      </c>
      <c r="C4" s="421"/>
      <c r="D4" s="420" t="s">
        <v>285</v>
      </c>
      <c r="E4" s="417"/>
    </row>
    <row r="5" spans="1:5" s="108" customFormat="1" ht="14.25" customHeight="1">
      <c r="A5" s="426"/>
      <c r="B5" s="16" t="s">
        <v>283</v>
      </c>
      <c r="C5" s="16" t="s">
        <v>284</v>
      </c>
      <c r="D5" s="16" t="s">
        <v>283</v>
      </c>
      <c r="E5" s="18" t="s">
        <v>284</v>
      </c>
    </row>
    <row r="6" spans="1:5" s="108" customFormat="1" ht="5.25" customHeight="1">
      <c r="A6" s="20"/>
      <c r="B6" s="212"/>
      <c r="C6" s="43"/>
      <c r="D6" s="43"/>
      <c r="E6" s="43"/>
    </row>
    <row r="7" spans="1:5" s="25" customFormat="1" ht="15.75" customHeight="1">
      <c r="A7" s="38">
        <v>21</v>
      </c>
      <c r="B7" s="277">
        <v>74</v>
      </c>
      <c r="C7" s="267">
        <v>19811</v>
      </c>
      <c r="D7" s="267">
        <v>513</v>
      </c>
      <c r="E7" s="267">
        <v>19543</v>
      </c>
    </row>
    <row r="8" spans="1:5" s="108" customFormat="1" ht="15.75" customHeight="1">
      <c r="A8" s="38">
        <v>22</v>
      </c>
      <c r="B8" s="277">
        <v>60</v>
      </c>
      <c r="C8" s="267">
        <v>16051</v>
      </c>
      <c r="D8" s="267">
        <v>326</v>
      </c>
      <c r="E8" s="267">
        <v>11506</v>
      </c>
    </row>
    <row r="9" spans="1:5" s="108" customFormat="1" ht="15.75" customHeight="1">
      <c r="A9" s="38">
        <v>23</v>
      </c>
      <c r="B9" s="277">
        <v>58</v>
      </c>
      <c r="C9" s="267">
        <v>15229</v>
      </c>
      <c r="D9" s="267">
        <v>281</v>
      </c>
      <c r="E9" s="267">
        <v>9836</v>
      </c>
    </row>
    <row r="10" spans="1:5" s="108" customFormat="1" ht="15.75" customHeight="1">
      <c r="A10" s="38">
        <v>24</v>
      </c>
      <c r="B10" s="277">
        <v>83</v>
      </c>
      <c r="C10" s="267">
        <v>15524</v>
      </c>
      <c r="D10" s="267">
        <v>378</v>
      </c>
      <c r="E10" s="267">
        <v>14311</v>
      </c>
    </row>
    <row r="11" spans="1:5" s="108" customFormat="1" ht="15.75" customHeight="1">
      <c r="A11" s="38">
        <v>25</v>
      </c>
      <c r="B11" s="277">
        <v>74</v>
      </c>
      <c r="C11" s="267">
        <v>15653</v>
      </c>
      <c r="D11" s="267">
        <v>565</v>
      </c>
      <c r="E11" s="267">
        <v>21641</v>
      </c>
    </row>
    <row r="12" spans="1:5" s="108" customFormat="1" ht="5.25" customHeight="1">
      <c r="A12" s="67"/>
      <c r="B12" s="127"/>
      <c r="C12" s="122"/>
      <c r="D12" s="34"/>
      <c r="E12" s="34"/>
    </row>
    <row r="13" spans="1:5" s="108" customFormat="1" ht="13.5" customHeight="1">
      <c r="A13" s="143" t="s">
        <v>173</v>
      </c>
      <c r="B13" s="10"/>
      <c r="C13" s="119"/>
      <c r="D13" s="119"/>
      <c r="E13" s="119"/>
    </row>
  </sheetData>
  <sheetProtection/>
  <mergeCells count="3">
    <mergeCell ref="B4:C4"/>
    <mergeCell ref="D4:E4"/>
    <mergeCell ref="A4:A5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zoomScalePageLayoutView="0" workbookViewId="0" topLeftCell="A1">
      <selection activeCell="F11" sqref="F11"/>
    </sheetView>
  </sheetViews>
  <sheetFormatPr defaultColWidth="9.00390625" defaultRowHeight="13.5"/>
  <cols>
    <col min="1" max="1" width="5.75390625" style="210" customWidth="1"/>
    <col min="2" max="5" width="9.75390625" style="204" customWidth="1"/>
    <col min="6" max="16384" width="9.00390625" style="204" customWidth="1"/>
  </cols>
  <sheetData>
    <row r="1" ht="12.75" customHeight="1">
      <c r="A1" s="139" t="s">
        <v>120</v>
      </c>
    </row>
    <row r="2" spans="1:5" s="206" customFormat="1" ht="18" customHeight="1">
      <c r="A2" s="140" t="s">
        <v>178</v>
      </c>
      <c r="B2" s="86"/>
      <c r="C2" s="86"/>
      <c r="D2" s="86"/>
      <c r="E2" s="86"/>
    </row>
    <row r="3" spans="1:5" s="108" customFormat="1" ht="12.75" customHeight="1">
      <c r="A3" s="171"/>
      <c r="B3" s="118"/>
      <c r="C3" s="118"/>
      <c r="D3" s="118"/>
      <c r="E3" s="118"/>
    </row>
    <row r="4" spans="1:5" s="108" customFormat="1" ht="14.25" customHeight="1">
      <c r="A4" s="400" t="s">
        <v>113</v>
      </c>
      <c r="B4" s="420" t="s">
        <v>282</v>
      </c>
      <c r="C4" s="421"/>
      <c r="D4" s="420" t="s">
        <v>285</v>
      </c>
      <c r="E4" s="417"/>
    </row>
    <row r="5" spans="1:5" s="108" customFormat="1" ht="14.25" customHeight="1">
      <c r="A5" s="401"/>
      <c r="B5" s="15" t="s">
        <v>283</v>
      </c>
      <c r="C5" s="16" t="s">
        <v>284</v>
      </c>
      <c r="D5" s="16" t="s">
        <v>283</v>
      </c>
      <c r="E5" s="18" t="s">
        <v>284</v>
      </c>
    </row>
    <row r="6" spans="1:5" s="108" customFormat="1" ht="4.5" customHeight="1">
      <c r="A6" s="20"/>
      <c r="B6" s="211"/>
      <c r="C6" s="43"/>
      <c r="D6" s="43"/>
      <c r="E6" s="21"/>
    </row>
    <row r="7" spans="1:5" s="25" customFormat="1" ht="15.75" customHeight="1">
      <c r="A7" s="38">
        <v>21</v>
      </c>
      <c r="B7" s="42">
        <v>262</v>
      </c>
      <c r="C7" s="41">
        <v>10465</v>
      </c>
      <c r="D7" s="41">
        <v>489</v>
      </c>
      <c r="E7" s="41">
        <v>13673</v>
      </c>
    </row>
    <row r="8" spans="1:5" s="108" customFormat="1" ht="15.75" customHeight="1">
      <c r="A8" s="38">
        <v>22</v>
      </c>
      <c r="B8" s="42">
        <v>334</v>
      </c>
      <c r="C8" s="41">
        <v>13423</v>
      </c>
      <c r="D8" s="41">
        <v>510</v>
      </c>
      <c r="E8" s="41">
        <v>13154</v>
      </c>
    </row>
    <row r="9" spans="1:5" s="108" customFormat="1" ht="15.75" customHeight="1">
      <c r="A9" s="38">
        <v>23</v>
      </c>
      <c r="B9" s="42">
        <v>374</v>
      </c>
      <c r="C9" s="41">
        <v>10899</v>
      </c>
      <c r="D9" s="41">
        <v>462</v>
      </c>
      <c r="E9" s="41">
        <v>9886</v>
      </c>
    </row>
    <row r="10" spans="1:5" s="108" customFormat="1" ht="15.75" customHeight="1">
      <c r="A10" s="38">
        <v>24</v>
      </c>
      <c r="B10" s="42">
        <v>375</v>
      </c>
      <c r="C10" s="41">
        <v>15122</v>
      </c>
      <c r="D10" s="41">
        <v>445</v>
      </c>
      <c r="E10" s="41">
        <v>12028</v>
      </c>
    </row>
    <row r="11" spans="1:5" s="108" customFormat="1" ht="15.75" customHeight="1">
      <c r="A11" s="38">
        <v>25</v>
      </c>
      <c r="B11" s="42">
        <v>345</v>
      </c>
      <c r="C11" s="41">
        <v>12347</v>
      </c>
      <c r="D11" s="41">
        <v>470</v>
      </c>
      <c r="E11" s="41">
        <v>9883</v>
      </c>
    </row>
    <row r="12" spans="1:5" s="108" customFormat="1" ht="4.5" customHeight="1">
      <c r="A12" s="62"/>
      <c r="B12" s="123"/>
      <c r="C12" s="116"/>
      <c r="D12" s="227"/>
      <c r="E12" s="261"/>
    </row>
    <row r="13" spans="1:5" s="108" customFormat="1" ht="13.5" customHeight="1">
      <c r="A13" s="156" t="s">
        <v>173</v>
      </c>
      <c r="B13" s="4"/>
      <c r="C13" s="118"/>
      <c r="D13" s="118"/>
      <c r="E13" s="118"/>
    </row>
  </sheetData>
  <sheetProtection/>
  <mergeCells count="3">
    <mergeCell ref="A4:A5"/>
    <mergeCell ref="B4:C4"/>
    <mergeCell ref="D4:E4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3"/>
  <sheetViews>
    <sheetView zoomScaleSheetLayoutView="100" workbookViewId="0" topLeftCell="A1">
      <selection activeCell="H11" sqref="H11"/>
    </sheetView>
  </sheetViews>
  <sheetFormatPr defaultColWidth="9.00390625" defaultRowHeight="13.5"/>
  <cols>
    <col min="1" max="1" width="5.75390625" style="210" customWidth="1"/>
    <col min="2" max="7" width="9.75390625" style="204" customWidth="1"/>
    <col min="8" max="9" width="9.625" style="204" customWidth="1"/>
    <col min="10" max="14" width="6.125" style="204" customWidth="1"/>
    <col min="15" max="15" width="3.375" style="204" customWidth="1"/>
    <col min="16" max="16" width="3.625" style="204" customWidth="1"/>
    <col min="17" max="17" width="1.37890625" style="204" customWidth="1"/>
    <col min="18" max="18" width="4.875" style="204" customWidth="1"/>
    <col min="19" max="19" width="3.25390625" style="205" customWidth="1"/>
    <col min="20" max="20" width="6.875" style="205" customWidth="1"/>
    <col min="21" max="16384" width="9.00390625" style="204" customWidth="1"/>
  </cols>
  <sheetData>
    <row r="1" ht="12.75" customHeight="1">
      <c r="A1" s="139" t="s">
        <v>120</v>
      </c>
    </row>
    <row r="2" spans="1:14" s="206" customFormat="1" ht="18" customHeight="1">
      <c r="A2" s="140" t="s">
        <v>179</v>
      </c>
      <c r="B2" s="86"/>
      <c r="C2" s="86"/>
      <c r="D2" s="86"/>
      <c r="E2" s="86"/>
      <c r="F2" s="86"/>
      <c r="G2" s="86"/>
      <c r="H2" s="86"/>
      <c r="I2" s="86"/>
      <c r="J2" s="86"/>
      <c r="K2" s="139"/>
      <c r="L2" s="86"/>
      <c r="M2" s="86"/>
      <c r="N2" s="86"/>
    </row>
    <row r="3" spans="1:16" s="108" customFormat="1" ht="12.75" customHeight="1">
      <c r="A3" s="171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3"/>
      <c r="N3" s="3"/>
      <c r="O3" s="3"/>
      <c r="P3" s="3"/>
    </row>
    <row r="4" spans="1:7" s="108" customFormat="1" ht="14.25" customHeight="1">
      <c r="A4" s="424" t="s">
        <v>113</v>
      </c>
      <c r="B4" s="420" t="s">
        <v>285</v>
      </c>
      <c r="C4" s="421"/>
      <c r="D4" s="420" t="s">
        <v>82</v>
      </c>
      <c r="E4" s="421"/>
      <c r="F4" s="420" t="s">
        <v>298</v>
      </c>
      <c r="G4" s="417"/>
    </row>
    <row r="5" spans="1:7" s="108" customFormat="1" ht="14.25" customHeight="1">
      <c r="A5" s="426"/>
      <c r="B5" s="16" t="s">
        <v>283</v>
      </c>
      <c r="C5" s="16" t="s">
        <v>284</v>
      </c>
      <c r="D5" s="16" t="s">
        <v>283</v>
      </c>
      <c r="E5" s="16" t="s">
        <v>284</v>
      </c>
      <c r="F5" s="16" t="s">
        <v>283</v>
      </c>
      <c r="G5" s="18" t="s">
        <v>284</v>
      </c>
    </row>
    <row r="6" spans="1:7" s="108" customFormat="1" ht="5.25" customHeight="1">
      <c r="A6" s="20"/>
      <c r="B6" s="212"/>
      <c r="C6" s="43"/>
      <c r="D6" s="43"/>
      <c r="E6" s="43"/>
      <c r="F6" s="43"/>
      <c r="G6" s="27"/>
    </row>
    <row r="7" spans="1:7" s="25" customFormat="1" ht="15.75" customHeight="1">
      <c r="A7" s="38">
        <v>21</v>
      </c>
      <c r="B7" s="42">
        <v>514</v>
      </c>
      <c r="C7" s="41">
        <v>12133</v>
      </c>
      <c r="D7" s="41">
        <v>942</v>
      </c>
      <c r="E7" s="41">
        <v>7533</v>
      </c>
      <c r="F7" s="41">
        <v>4589</v>
      </c>
      <c r="G7" s="279">
        <v>22997</v>
      </c>
    </row>
    <row r="8" spans="1:7" s="108" customFormat="1" ht="15.75" customHeight="1">
      <c r="A8" s="38">
        <v>22</v>
      </c>
      <c r="B8" s="42">
        <v>568</v>
      </c>
      <c r="C8" s="41">
        <v>14203</v>
      </c>
      <c r="D8" s="41">
        <v>832</v>
      </c>
      <c r="E8" s="41">
        <v>6343</v>
      </c>
      <c r="F8" s="41">
        <v>4676</v>
      </c>
      <c r="G8" s="279">
        <v>23628</v>
      </c>
    </row>
    <row r="9" spans="1:7" s="108" customFormat="1" ht="15.75" customHeight="1">
      <c r="A9" s="38">
        <v>23</v>
      </c>
      <c r="B9" s="42">
        <v>580</v>
      </c>
      <c r="C9" s="41">
        <v>14586</v>
      </c>
      <c r="D9" s="41">
        <v>1096</v>
      </c>
      <c r="E9" s="41">
        <v>7111</v>
      </c>
      <c r="F9" s="41">
        <v>4275</v>
      </c>
      <c r="G9" s="279">
        <v>21300</v>
      </c>
    </row>
    <row r="10" spans="1:7" s="108" customFormat="1" ht="15.75" customHeight="1">
      <c r="A10" s="38">
        <v>24</v>
      </c>
      <c r="B10" s="42">
        <v>547</v>
      </c>
      <c r="C10" s="41">
        <v>12983</v>
      </c>
      <c r="D10" s="41">
        <v>1282</v>
      </c>
      <c r="E10" s="41">
        <v>8112</v>
      </c>
      <c r="F10" s="41">
        <v>4500</v>
      </c>
      <c r="G10" s="279">
        <v>21466</v>
      </c>
    </row>
    <row r="11" spans="1:7" s="108" customFormat="1" ht="15.75" customHeight="1">
      <c r="A11" s="38">
        <v>25</v>
      </c>
      <c r="B11" s="42">
        <v>499</v>
      </c>
      <c r="C11" s="41">
        <v>11144</v>
      </c>
      <c r="D11" s="41">
        <v>1241</v>
      </c>
      <c r="E11" s="41">
        <v>7630</v>
      </c>
      <c r="F11" s="41">
        <v>3976</v>
      </c>
      <c r="G11" s="279">
        <v>18849</v>
      </c>
    </row>
    <row r="12" spans="1:7" s="108" customFormat="1" ht="5.25" customHeight="1">
      <c r="A12" s="62"/>
      <c r="B12" s="123"/>
      <c r="C12" s="116"/>
      <c r="D12" s="43"/>
      <c r="E12" s="43"/>
      <c r="F12" s="43"/>
      <c r="G12" s="112"/>
    </row>
    <row r="13" spans="1:9" s="108" customFormat="1" ht="13.5" customHeight="1">
      <c r="A13" s="143" t="s">
        <v>173</v>
      </c>
      <c r="B13" s="10"/>
      <c r="C13" s="119"/>
      <c r="D13" s="119"/>
      <c r="E13" s="119"/>
      <c r="F13" s="119"/>
      <c r="G13" s="3"/>
      <c r="H13" s="3"/>
      <c r="I13" s="3"/>
    </row>
  </sheetData>
  <sheetProtection/>
  <mergeCells count="4">
    <mergeCell ref="F4:G4"/>
    <mergeCell ref="B4:C4"/>
    <mergeCell ref="D4:E4"/>
    <mergeCell ref="A4:A5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zoomScalePageLayoutView="0" workbookViewId="0" topLeftCell="A1">
      <selection activeCell="F11" sqref="F11"/>
    </sheetView>
  </sheetViews>
  <sheetFormatPr defaultColWidth="9.00390625" defaultRowHeight="13.5"/>
  <cols>
    <col min="1" max="1" width="5.75390625" style="204" customWidth="1"/>
    <col min="2" max="5" width="9.75390625" style="204" customWidth="1"/>
    <col min="6" max="8" width="9.625" style="204" customWidth="1"/>
    <col min="9" max="16384" width="9.00390625" style="204" customWidth="1"/>
  </cols>
  <sheetData>
    <row r="1" ht="12.75" customHeight="1">
      <c r="A1" s="139" t="s">
        <v>120</v>
      </c>
    </row>
    <row r="2" spans="1:8" s="206" customFormat="1" ht="18" customHeight="1">
      <c r="A2" s="140" t="s">
        <v>180</v>
      </c>
      <c r="B2" s="86"/>
      <c r="C2" s="86"/>
      <c r="D2" s="86"/>
      <c r="E2" s="86"/>
      <c r="F2" s="86"/>
      <c r="G2" s="86"/>
      <c r="H2" s="86"/>
    </row>
    <row r="3" spans="1:8" s="108" customFormat="1" ht="12.75" customHeight="1">
      <c r="A3" s="136"/>
      <c r="B3" s="117"/>
      <c r="C3" s="117"/>
      <c r="D3" s="117"/>
      <c r="E3" s="117"/>
      <c r="F3" s="117"/>
      <c r="G3" s="117"/>
      <c r="H3" s="3"/>
    </row>
    <row r="4" spans="1:8" s="108" customFormat="1" ht="14.25" customHeight="1">
      <c r="A4" s="424" t="s">
        <v>113</v>
      </c>
      <c r="B4" s="420" t="s">
        <v>285</v>
      </c>
      <c r="C4" s="417"/>
      <c r="D4" s="420" t="s">
        <v>299</v>
      </c>
      <c r="E4" s="417"/>
      <c r="F4" s="118"/>
      <c r="G4" s="3"/>
      <c r="H4" s="3"/>
    </row>
    <row r="5" spans="1:8" s="108" customFormat="1" ht="14.25" customHeight="1">
      <c r="A5" s="426"/>
      <c r="B5" s="16" t="s">
        <v>283</v>
      </c>
      <c r="C5" s="16" t="s">
        <v>284</v>
      </c>
      <c r="D5" s="16" t="s">
        <v>283</v>
      </c>
      <c r="E5" s="18" t="s">
        <v>284</v>
      </c>
      <c r="F5" s="118"/>
      <c r="G5" s="3"/>
      <c r="H5" s="3"/>
    </row>
    <row r="6" spans="1:8" s="108" customFormat="1" ht="4.5" customHeight="1">
      <c r="A6" s="20"/>
      <c r="B6" s="212"/>
      <c r="C6" s="43"/>
      <c r="D6" s="43"/>
      <c r="E6" s="43"/>
      <c r="F6" s="117"/>
      <c r="G6" s="3"/>
      <c r="H6" s="3"/>
    </row>
    <row r="7" spans="1:8" s="25" customFormat="1" ht="15.75" customHeight="1">
      <c r="A7" s="38">
        <v>21</v>
      </c>
      <c r="B7" s="42">
        <v>777</v>
      </c>
      <c r="C7" s="41">
        <v>20946</v>
      </c>
      <c r="D7" s="41">
        <v>303</v>
      </c>
      <c r="E7" s="41">
        <v>12582</v>
      </c>
      <c r="F7" s="21"/>
      <c r="G7" s="22"/>
      <c r="H7" s="22"/>
    </row>
    <row r="8" spans="1:8" s="108" customFormat="1" ht="15.75" customHeight="1">
      <c r="A8" s="38">
        <v>22</v>
      </c>
      <c r="B8" s="42">
        <v>846</v>
      </c>
      <c r="C8" s="41">
        <v>21209</v>
      </c>
      <c r="D8" s="41">
        <v>258</v>
      </c>
      <c r="E8" s="41">
        <v>9052</v>
      </c>
      <c r="F8" s="6"/>
      <c r="G8" s="3"/>
      <c r="H8" s="3"/>
    </row>
    <row r="9" spans="1:8" s="108" customFormat="1" ht="15.75" customHeight="1">
      <c r="A9" s="38">
        <v>23</v>
      </c>
      <c r="B9" s="42">
        <v>761</v>
      </c>
      <c r="C9" s="41">
        <v>20005</v>
      </c>
      <c r="D9" s="41">
        <v>315</v>
      </c>
      <c r="E9" s="41">
        <v>13107</v>
      </c>
      <c r="F9" s="6"/>
      <c r="G9" s="3"/>
      <c r="H9" s="3"/>
    </row>
    <row r="10" spans="1:8" s="108" customFormat="1" ht="15.75" customHeight="1">
      <c r="A10" s="38">
        <v>24</v>
      </c>
      <c r="B10" s="42">
        <v>782</v>
      </c>
      <c r="C10" s="41">
        <v>20537</v>
      </c>
      <c r="D10" s="41">
        <v>296</v>
      </c>
      <c r="E10" s="41">
        <v>11004</v>
      </c>
      <c r="F10" s="6"/>
      <c r="G10" s="3"/>
      <c r="H10" s="3"/>
    </row>
    <row r="11" spans="1:8" s="108" customFormat="1" ht="15.75" customHeight="1">
      <c r="A11" s="38">
        <v>25</v>
      </c>
      <c r="B11" s="42">
        <v>728</v>
      </c>
      <c r="C11" s="41">
        <v>19309</v>
      </c>
      <c r="D11" s="41">
        <v>289</v>
      </c>
      <c r="E11" s="41">
        <v>12209</v>
      </c>
      <c r="F11" s="6"/>
      <c r="G11" s="3"/>
      <c r="H11" s="3"/>
    </row>
    <row r="12" spans="1:8" s="153" customFormat="1" ht="5.25" customHeight="1">
      <c r="A12" s="150"/>
      <c r="B12" s="213"/>
      <c r="C12" s="214"/>
      <c r="D12" s="148"/>
      <c r="E12" s="148"/>
      <c r="F12" s="151"/>
      <c r="G12" s="152"/>
      <c r="H12" s="152"/>
    </row>
    <row r="13" spans="1:6" s="153" customFormat="1" ht="13.5" customHeight="1">
      <c r="A13" s="143" t="s">
        <v>173</v>
      </c>
      <c r="B13" s="160"/>
      <c r="C13" s="149"/>
      <c r="D13" s="149"/>
      <c r="E13" s="149"/>
      <c r="F13" s="152"/>
    </row>
  </sheetData>
  <sheetProtection/>
  <mergeCells count="3">
    <mergeCell ref="A4:A5"/>
    <mergeCell ref="D4:E4"/>
    <mergeCell ref="B4:C4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zoomScalePageLayoutView="0" workbookViewId="0" topLeftCell="A1">
      <selection activeCell="D11" sqref="D11"/>
    </sheetView>
  </sheetViews>
  <sheetFormatPr defaultColWidth="9.00390625" defaultRowHeight="13.5"/>
  <cols>
    <col min="1" max="1" width="5.75390625" style="210" customWidth="1"/>
    <col min="2" max="3" width="9.75390625" style="204" customWidth="1"/>
    <col min="4" max="7" width="9.625" style="204" customWidth="1"/>
    <col min="8" max="16384" width="9.00390625" style="204" customWidth="1"/>
  </cols>
  <sheetData>
    <row r="1" ht="12.75" customHeight="1">
      <c r="A1" s="139" t="s">
        <v>120</v>
      </c>
    </row>
    <row r="2" spans="1:7" s="206" customFormat="1" ht="18" customHeight="1">
      <c r="A2" s="140" t="s">
        <v>181</v>
      </c>
      <c r="B2" s="86"/>
      <c r="C2" s="86"/>
      <c r="D2" s="86"/>
      <c r="E2" s="86"/>
      <c r="F2" s="86"/>
      <c r="G2" s="86"/>
    </row>
    <row r="3" spans="1:3" s="108" customFormat="1" ht="12.75" customHeight="1">
      <c r="A3" s="171"/>
      <c r="B3" s="118"/>
      <c r="C3" s="118"/>
    </row>
    <row r="4" spans="1:4" s="108" customFormat="1" ht="14.25" customHeight="1">
      <c r="A4" s="424" t="s">
        <v>113</v>
      </c>
      <c r="B4" s="420" t="s">
        <v>298</v>
      </c>
      <c r="C4" s="417"/>
      <c r="D4" s="121"/>
    </row>
    <row r="5" spans="1:4" s="108" customFormat="1" ht="14.25" customHeight="1">
      <c r="A5" s="426"/>
      <c r="B5" s="16" t="s">
        <v>283</v>
      </c>
      <c r="C5" s="18" t="s">
        <v>284</v>
      </c>
      <c r="D5" s="121"/>
    </row>
    <row r="6" spans="1:3" s="108" customFormat="1" ht="5.25" customHeight="1">
      <c r="A6" s="20"/>
      <c r="B6" s="212"/>
      <c r="C6" s="43"/>
    </row>
    <row r="7" spans="1:3" s="25" customFormat="1" ht="15.75" customHeight="1">
      <c r="A7" s="38">
        <v>21</v>
      </c>
      <c r="B7" s="42">
        <v>1475</v>
      </c>
      <c r="C7" s="41">
        <v>6537</v>
      </c>
    </row>
    <row r="8" spans="1:4" s="108" customFormat="1" ht="15.75" customHeight="1">
      <c r="A8" s="38">
        <v>22</v>
      </c>
      <c r="B8" s="42">
        <v>1361</v>
      </c>
      <c r="C8" s="41">
        <v>6020</v>
      </c>
      <c r="D8" s="25"/>
    </row>
    <row r="9" spans="1:3" s="108" customFormat="1" ht="15.75" customHeight="1">
      <c r="A9" s="38">
        <v>23</v>
      </c>
      <c r="B9" s="42">
        <v>1280</v>
      </c>
      <c r="C9" s="41">
        <v>6525</v>
      </c>
    </row>
    <row r="10" spans="1:3" s="108" customFormat="1" ht="15.75" customHeight="1">
      <c r="A10" s="38">
        <v>24</v>
      </c>
      <c r="B10" s="42">
        <v>1170</v>
      </c>
      <c r="C10" s="41">
        <v>6496</v>
      </c>
    </row>
    <row r="11" spans="1:3" s="108" customFormat="1" ht="15.75" customHeight="1">
      <c r="A11" s="38">
        <v>25</v>
      </c>
      <c r="B11" s="42">
        <v>1158</v>
      </c>
      <c r="C11" s="41">
        <v>5523</v>
      </c>
    </row>
    <row r="12" spans="1:3" s="108" customFormat="1" ht="5.25" customHeight="1">
      <c r="A12" s="150"/>
      <c r="B12" s="127"/>
      <c r="C12" s="122"/>
    </row>
    <row r="13" spans="1:3" s="108" customFormat="1" ht="13.5" customHeight="1">
      <c r="A13" s="143" t="s">
        <v>173</v>
      </c>
      <c r="B13" s="10"/>
      <c r="C13" s="119"/>
    </row>
  </sheetData>
  <sheetProtection/>
  <mergeCells count="2">
    <mergeCell ref="B4:C4"/>
    <mergeCell ref="A4:A5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zoomScalePageLayoutView="0" workbookViewId="0" topLeftCell="A1">
      <selection activeCell="D11" sqref="D11"/>
    </sheetView>
  </sheetViews>
  <sheetFormatPr defaultColWidth="9.00390625" defaultRowHeight="13.5"/>
  <cols>
    <col min="1" max="1" width="5.75390625" style="210" customWidth="1"/>
    <col min="2" max="3" width="9.75390625" style="204" customWidth="1"/>
    <col min="4" max="8" width="9.625" style="204" customWidth="1"/>
    <col min="9" max="16384" width="9.00390625" style="204" customWidth="1"/>
  </cols>
  <sheetData>
    <row r="1" ht="12.75" customHeight="1">
      <c r="A1" s="139" t="s">
        <v>120</v>
      </c>
    </row>
    <row r="2" spans="1:8" s="206" customFormat="1" ht="18" customHeight="1">
      <c r="A2" s="140" t="s">
        <v>182</v>
      </c>
      <c r="B2" s="86"/>
      <c r="C2" s="86"/>
      <c r="D2" s="86"/>
      <c r="E2" s="86"/>
      <c r="F2" s="86"/>
      <c r="G2" s="86"/>
      <c r="H2" s="86"/>
    </row>
    <row r="3" spans="1:8" s="108" customFormat="1" ht="12.75" customHeight="1">
      <c r="A3" s="171"/>
      <c r="B3" s="118"/>
      <c r="C3" s="118"/>
      <c r="D3" s="3"/>
      <c r="G3" s="121"/>
      <c r="H3" s="121"/>
    </row>
    <row r="4" spans="1:8" s="108" customFormat="1" ht="12">
      <c r="A4" s="400" t="s">
        <v>113</v>
      </c>
      <c r="B4" s="420" t="s">
        <v>285</v>
      </c>
      <c r="C4" s="417"/>
      <c r="D4" s="121"/>
      <c r="F4" s="120"/>
      <c r="G4" s="121"/>
      <c r="H4" s="121"/>
    </row>
    <row r="5" spans="1:8" s="108" customFormat="1" ht="13.5" customHeight="1">
      <c r="A5" s="426"/>
      <c r="B5" s="16" t="s">
        <v>283</v>
      </c>
      <c r="C5" s="18" t="s">
        <v>284</v>
      </c>
      <c r="D5" s="121"/>
      <c r="F5" s="120"/>
      <c r="G5" s="121"/>
      <c r="H5" s="121"/>
    </row>
    <row r="6" spans="1:8" s="108" customFormat="1" ht="4.5" customHeight="1">
      <c r="A6" s="43"/>
      <c r="B6" s="212"/>
      <c r="C6" s="43"/>
      <c r="F6" s="120"/>
      <c r="G6" s="121"/>
      <c r="H6" s="121"/>
    </row>
    <row r="7" spans="1:8" s="108" customFormat="1" ht="15.75" customHeight="1">
      <c r="A7" s="38">
        <v>21</v>
      </c>
      <c r="B7" s="42">
        <v>372</v>
      </c>
      <c r="C7" s="41">
        <v>9204</v>
      </c>
      <c r="F7" s="120"/>
      <c r="G7" s="121"/>
      <c r="H7" s="121"/>
    </row>
    <row r="8" spans="1:8" s="108" customFormat="1" ht="15.75" customHeight="1">
      <c r="A8" s="38">
        <v>22</v>
      </c>
      <c r="B8" s="42">
        <v>373</v>
      </c>
      <c r="C8" s="41">
        <v>9133</v>
      </c>
      <c r="F8" s="120"/>
      <c r="G8" s="121"/>
      <c r="H8" s="121"/>
    </row>
    <row r="9" spans="1:8" s="108" customFormat="1" ht="15.75" customHeight="1">
      <c r="A9" s="38">
        <v>23</v>
      </c>
      <c r="B9" s="42">
        <v>357</v>
      </c>
      <c r="C9" s="41">
        <v>7158</v>
      </c>
      <c r="F9" s="126"/>
      <c r="G9" s="121"/>
      <c r="H9" s="121"/>
    </row>
    <row r="10" spans="1:8" s="108" customFormat="1" ht="15.75" customHeight="1">
      <c r="A10" s="38">
        <v>24</v>
      </c>
      <c r="B10" s="42">
        <v>327</v>
      </c>
      <c r="C10" s="41">
        <v>6193</v>
      </c>
      <c r="F10" s="126"/>
      <c r="G10" s="121"/>
      <c r="H10" s="121"/>
    </row>
    <row r="11" spans="1:8" s="108" customFormat="1" ht="15.75" customHeight="1">
      <c r="A11" s="38">
        <v>25</v>
      </c>
      <c r="B11" s="42">
        <v>320</v>
      </c>
      <c r="C11" s="41">
        <v>5480</v>
      </c>
      <c r="F11" s="126"/>
      <c r="G11" s="121"/>
      <c r="H11" s="121"/>
    </row>
    <row r="12" spans="1:8" s="108" customFormat="1" ht="4.5" customHeight="1">
      <c r="A12" s="122"/>
      <c r="B12" s="127"/>
      <c r="C12" s="118"/>
      <c r="F12" s="120"/>
      <c r="G12" s="121"/>
      <c r="H12" s="121"/>
    </row>
    <row r="13" spans="1:8" s="108" customFormat="1" ht="13.5" customHeight="1">
      <c r="A13" s="143" t="s">
        <v>173</v>
      </c>
      <c r="B13" s="157"/>
      <c r="C13" s="110"/>
      <c r="D13" s="3"/>
      <c r="G13" s="121"/>
      <c r="H13" s="121"/>
    </row>
  </sheetData>
  <sheetProtection/>
  <mergeCells count="2">
    <mergeCell ref="A4:A5"/>
    <mergeCell ref="B4:C4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zoomScalePageLayoutView="0" workbookViewId="0" topLeftCell="A1">
      <selection activeCell="F11" sqref="F11"/>
    </sheetView>
  </sheetViews>
  <sheetFormatPr defaultColWidth="9.00390625" defaultRowHeight="13.5"/>
  <cols>
    <col min="1" max="1" width="5.75390625" style="210" customWidth="1"/>
    <col min="2" max="5" width="9.75390625" style="204" customWidth="1"/>
    <col min="6" max="8" width="9.625" style="204" customWidth="1"/>
    <col min="9" max="16384" width="9.00390625" style="204" customWidth="1"/>
  </cols>
  <sheetData>
    <row r="1" ht="12.75" customHeight="1">
      <c r="A1" s="139" t="s">
        <v>120</v>
      </c>
    </row>
    <row r="2" spans="1:8" s="206" customFormat="1" ht="18" customHeight="1">
      <c r="A2" s="140" t="s">
        <v>183</v>
      </c>
      <c r="B2" s="86"/>
      <c r="C2" s="86"/>
      <c r="D2" s="86"/>
      <c r="E2" s="86"/>
      <c r="F2" s="86"/>
      <c r="G2" s="86"/>
      <c r="H2" s="86"/>
    </row>
    <row r="3" spans="1:6" s="108" customFormat="1" ht="12.75" customHeight="1">
      <c r="A3" s="172"/>
      <c r="B3" s="117"/>
      <c r="C3" s="117"/>
      <c r="D3" s="117"/>
      <c r="E3" s="117"/>
      <c r="F3" s="117"/>
    </row>
    <row r="4" spans="1:6" s="108" customFormat="1" ht="14.25" customHeight="1">
      <c r="A4" s="424" t="s">
        <v>113</v>
      </c>
      <c r="B4" s="420" t="s">
        <v>285</v>
      </c>
      <c r="C4" s="417"/>
      <c r="D4" s="420" t="s">
        <v>299</v>
      </c>
      <c r="E4" s="417"/>
      <c r="F4" s="121"/>
    </row>
    <row r="5" spans="1:6" s="108" customFormat="1" ht="14.25" customHeight="1">
      <c r="A5" s="426"/>
      <c r="B5" s="16" t="s">
        <v>283</v>
      </c>
      <c r="C5" s="16" t="s">
        <v>284</v>
      </c>
      <c r="D5" s="16" t="s">
        <v>283</v>
      </c>
      <c r="E5" s="18" t="s">
        <v>284</v>
      </c>
      <c r="F5" s="121"/>
    </row>
    <row r="6" spans="1:5" s="108" customFormat="1" ht="5.25" customHeight="1">
      <c r="A6" s="20"/>
      <c r="B6" s="212"/>
      <c r="C6" s="43"/>
      <c r="D6" s="43"/>
      <c r="E6" s="43"/>
    </row>
    <row r="7" spans="1:6" s="25" customFormat="1" ht="15.75" customHeight="1">
      <c r="A7" s="38">
        <v>21</v>
      </c>
      <c r="B7" s="42">
        <v>1623</v>
      </c>
      <c r="C7" s="41">
        <v>41928</v>
      </c>
      <c r="D7" s="41">
        <v>41</v>
      </c>
      <c r="E7" s="41">
        <v>46089</v>
      </c>
      <c r="F7" s="22"/>
    </row>
    <row r="8" spans="1:6" s="108" customFormat="1" ht="15.75" customHeight="1">
      <c r="A8" s="38">
        <v>22</v>
      </c>
      <c r="B8" s="42">
        <v>1585</v>
      </c>
      <c r="C8" s="41">
        <v>44413</v>
      </c>
      <c r="D8" s="41">
        <v>77</v>
      </c>
      <c r="E8" s="41">
        <v>21161</v>
      </c>
      <c r="F8" s="3"/>
    </row>
    <row r="9" spans="1:6" s="108" customFormat="1" ht="15.75" customHeight="1">
      <c r="A9" s="38">
        <v>23</v>
      </c>
      <c r="B9" s="42">
        <v>1508</v>
      </c>
      <c r="C9" s="92">
        <v>43981</v>
      </c>
      <c r="D9" s="41">
        <v>85</v>
      </c>
      <c r="E9" s="41">
        <v>8711</v>
      </c>
      <c r="F9" s="3"/>
    </row>
    <row r="10" spans="1:6" s="108" customFormat="1" ht="15.75" customHeight="1">
      <c r="A10" s="38">
        <v>24</v>
      </c>
      <c r="B10" s="42">
        <v>1539</v>
      </c>
      <c r="C10" s="92">
        <v>46183</v>
      </c>
      <c r="D10" s="41">
        <v>97</v>
      </c>
      <c r="E10" s="41">
        <v>26973</v>
      </c>
      <c r="F10" s="3"/>
    </row>
    <row r="11" spans="1:6" s="108" customFormat="1" ht="15.75" customHeight="1">
      <c r="A11" s="38">
        <v>25</v>
      </c>
      <c r="B11" s="42">
        <v>1509</v>
      </c>
      <c r="C11" s="92">
        <v>43975</v>
      </c>
      <c r="D11" s="41">
        <v>118</v>
      </c>
      <c r="E11" s="41">
        <v>22201</v>
      </c>
      <c r="F11" s="3"/>
    </row>
    <row r="12" spans="1:6" s="108" customFormat="1" ht="5.25" customHeight="1">
      <c r="A12" s="67"/>
      <c r="B12" s="127"/>
      <c r="C12" s="122"/>
      <c r="D12" s="34"/>
      <c r="E12" s="34"/>
      <c r="F12" s="3"/>
    </row>
    <row r="13" spans="1:7" s="108" customFormat="1" ht="13.5" customHeight="1">
      <c r="A13" s="143" t="s">
        <v>173</v>
      </c>
      <c r="B13" s="10"/>
      <c r="C13" s="119"/>
      <c r="D13" s="119"/>
      <c r="E13" s="336"/>
      <c r="F13" s="3"/>
      <c r="G13" s="3"/>
    </row>
  </sheetData>
  <sheetProtection/>
  <mergeCells count="3">
    <mergeCell ref="B4:C4"/>
    <mergeCell ref="D4:E4"/>
    <mergeCell ref="A4:A5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zoomScalePageLayoutView="0" workbookViewId="0" topLeftCell="A1">
      <selection activeCell="F21" sqref="F21"/>
    </sheetView>
  </sheetViews>
  <sheetFormatPr defaultColWidth="9.00390625" defaultRowHeight="13.5"/>
  <cols>
    <col min="1" max="1" width="5.75390625" style="210" customWidth="1"/>
    <col min="2" max="9" width="9.75390625" style="204" customWidth="1"/>
    <col min="10" max="16384" width="9.00390625" style="204" customWidth="1"/>
  </cols>
  <sheetData>
    <row r="1" ht="12.75" customHeight="1">
      <c r="A1" s="139" t="s">
        <v>120</v>
      </c>
    </row>
    <row r="2" spans="1:9" s="206" customFormat="1" ht="18" customHeight="1">
      <c r="A2" s="140" t="s">
        <v>184</v>
      </c>
      <c r="B2" s="86"/>
      <c r="C2" s="86"/>
      <c r="D2" s="86"/>
      <c r="E2" s="86"/>
      <c r="F2" s="86"/>
      <c r="G2" s="86"/>
      <c r="H2" s="86"/>
      <c r="I2" s="86"/>
    </row>
    <row r="3" spans="1:9" s="108" customFormat="1" ht="12.75" customHeight="1">
      <c r="A3" s="171"/>
      <c r="B3" s="118"/>
      <c r="C3" s="118"/>
      <c r="D3" s="118"/>
      <c r="E3" s="118"/>
      <c r="F3" s="118"/>
      <c r="G3" s="3"/>
      <c r="H3" s="3"/>
      <c r="I3" s="3"/>
    </row>
    <row r="4" spans="1:9" s="108" customFormat="1" ht="14.25" customHeight="1">
      <c r="A4" s="424" t="s">
        <v>113</v>
      </c>
      <c r="B4" s="420" t="s">
        <v>285</v>
      </c>
      <c r="C4" s="421"/>
      <c r="D4" s="420" t="s">
        <v>299</v>
      </c>
      <c r="E4" s="421"/>
      <c r="F4" s="420" t="s">
        <v>298</v>
      </c>
      <c r="G4" s="417"/>
      <c r="H4" s="420" t="s">
        <v>82</v>
      </c>
      <c r="I4" s="417"/>
    </row>
    <row r="5" spans="1:9" s="108" customFormat="1" ht="14.25" customHeight="1">
      <c r="A5" s="426"/>
      <c r="B5" s="16" t="s">
        <v>283</v>
      </c>
      <c r="C5" s="16" t="s">
        <v>284</v>
      </c>
      <c r="D5" s="15" t="s">
        <v>283</v>
      </c>
      <c r="E5" s="16" t="s">
        <v>284</v>
      </c>
      <c r="F5" s="15" t="s">
        <v>283</v>
      </c>
      <c r="G5" s="16" t="s">
        <v>284</v>
      </c>
      <c r="H5" s="15" t="s">
        <v>283</v>
      </c>
      <c r="I5" s="18" t="s">
        <v>284</v>
      </c>
    </row>
    <row r="6" spans="1:9" s="108" customFormat="1" ht="5.25" customHeight="1">
      <c r="A6" s="20"/>
      <c r="B6" s="212"/>
      <c r="C6" s="43"/>
      <c r="D6" s="43"/>
      <c r="E6" s="21"/>
      <c r="F6" s="43"/>
      <c r="G6" s="43"/>
      <c r="H6" s="43"/>
      <c r="I6" s="43"/>
    </row>
    <row r="7" spans="1:9" s="25" customFormat="1" ht="15.75" customHeight="1">
      <c r="A7" s="38">
        <v>21</v>
      </c>
      <c r="B7" s="42">
        <v>1420</v>
      </c>
      <c r="C7" s="41">
        <v>54104</v>
      </c>
      <c r="D7" s="41">
        <v>1462</v>
      </c>
      <c r="E7" s="41">
        <v>70833</v>
      </c>
      <c r="F7" s="92">
        <v>3250</v>
      </c>
      <c r="G7" s="41">
        <v>17030</v>
      </c>
      <c r="H7" s="41">
        <v>743</v>
      </c>
      <c r="I7" s="92">
        <v>6601</v>
      </c>
    </row>
    <row r="8" spans="1:9" s="108" customFormat="1" ht="15.75" customHeight="1">
      <c r="A8" s="38">
        <v>22</v>
      </c>
      <c r="B8" s="42">
        <v>1566</v>
      </c>
      <c r="C8" s="41">
        <v>58735</v>
      </c>
      <c r="D8" s="41">
        <v>1087</v>
      </c>
      <c r="E8" s="41">
        <v>76000</v>
      </c>
      <c r="F8" s="92">
        <v>3213</v>
      </c>
      <c r="G8" s="41">
        <v>17165</v>
      </c>
      <c r="H8" s="41">
        <v>762</v>
      </c>
      <c r="I8" s="92">
        <v>7356</v>
      </c>
    </row>
    <row r="9" spans="1:9" s="108" customFormat="1" ht="15.75" customHeight="1">
      <c r="A9" s="38">
        <v>23</v>
      </c>
      <c r="B9" s="42">
        <v>1597</v>
      </c>
      <c r="C9" s="41">
        <v>55222</v>
      </c>
      <c r="D9" s="41">
        <v>1042</v>
      </c>
      <c r="E9" s="41">
        <v>43757</v>
      </c>
      <c r="F9" s="92">
        <v>3067</v>
      </c>
      <c r="G9" s="41">
        <v>15120</v>
      </c>
      <c r="H9" s="41">
        <v>508</v>
      </c>
      <c r="I9" s="92">
        <v>4143</v>
      </c>
    </row>
    <row r="10" spans="1:9" s="108" customFormat="1" ht="15.75" customHeight="1">
      <c r="A10" s="38">
        <v>24</v>
      </c>
      <c r="B10" s="42">
        <v>1682</v>
      </c>
      <c r="C10" s="41">
        <v>63558</v>
      </c>
      <c r="D10" s="41">
        <v>1028</v>
      </c>
      <c r="E10" s="41">
        <v>54541</v>
      </c>
      <c r="F10" s="92">
        <v>3111</v>
      </c>
      <c r="G10" s="41">
        <v>15086</v>
      </c>
      <c r="H10" s="41">
        <v>483</v>
      </c>
      <c r="I10" s="92">
        <v>3340</v>
      </c>
    </row>
    <row r="11" spans="1:9" s="108" customFormat="1" ht="15.75" customHeight="1">
      <c r="A11" s="38">
        <v>25</v>
      </c>
      <c r="B11" s="42">
        <v>1689</v>
      </c>
      <c r="C11" s="41">
        <v>59693</v>
      </c>
      <c r="D11" s="41">
        <v>997</v>
      </c>
      <c r="E11" s="41">
        <v>48487</v>
      </c>
      <c r="F11" s="92">
        <v>3113</v>
      </c>
      <c r="G11" s="41">
        <v>15390</v>
      </c>
      <c r="H11" s="41">
        <v>662</v>
      </c>
      <c r="I11" s="92">
        <v>3854</v>
      </c>
    </row>
    <row r="12" spans="1:9" s="108" customFormat="1" ht="5.25" customHeight="1">
      <c r="A12" s="67"/>
      <c r="B12" s="127"/>
      <c r="C12" s="122"/>
      <c r="D12" s="34"/>
      <c r="E12" s="7"/>
      <c r="F12" s="107"/>
      <c r="G12" s="122"/>
      <c r="H12" s="122"/>
      <c r="I12" s="122"/>
    </row>
    <row r="13" spans="1:9" s="108" customFormat="1" ht="13.5" customHeight="1">
      <c r="A13" s="156" t="s">
        <v>173</v>
      </c>
      <c r="B13" s="10"/>
      <c r="C13" s="119"/>
      <c r="D13" s="119"/>
      <c r="E13" s="119"/>
      <c r="F13" s="118"/>
      <c r="G13" s="118"/>
      <c r="H13" s="118"/>
      <c r="I13" s="118"/>
    </row>
  </sheetData>
  <sheetProtection/>
  <mergeCells count="5">
    <mergeCell ref="H4:I4"/>
    <mergeCell ref="A4:A5"/>
    <mergeCell ref="D4:E4"/>
    <mergeCell ref="B4:C4"/>
    <mergeCell ref="F4:G4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zoomScalePageLayoutView="0" workbookViewId="0" topLeftCell="A4">
      <selection activeCell="G28" sqref="G28"/>
    </sheetView>
  </sheetViews>
  <sheetFormatPr defaultColWidth="9.00390625" defaultRowHeight="13.5"/>
  <cols>
    <col min="1" max="1" width="5.75390625" style="210" customWidth="1"/>
    <col min="2" max="5" width="9.75390625" style="204" customWidth="1"/>
    <col min="6" max="6" width="9.625" style="204" customWidth="1"/>
    <col min="7" max="16384" width="9.00390625" style="204" customWidth="1"/>
  </cols>
  <sheetData>
    <row r="1" ht="12.75" customHeight="1">
      <c r="A1" s="139" t="s">
        <v>120</v>
      </c>
    </row>
    <row r="2" spans="1:6" s="206" customFormat="1" ht="18" customHeight="1">
      <c r="A2" s="471" t="s">
        <v>185</v>
      </c>
      <c r="B2" s="451"/>
      <c r="C2" s="451"/>
      <c r="D2" s="451"/>
      <c r="E2" s="451"/>
      <c r="F2" s="86"/>
    </row>
    <row r="3" spans="1:6" s="108" customFormat="1" ht="12.75" customHeight="1">
      <c r="A3" s="172"/>
      <c r="B3" s="117"/>
      <c r="C3" s="117"/>
      <c r="D3" s="117"/>
      <c r="E3" s="117"/>
      <c r="F3" s="117"/>
    </row>
    <row r="4" spans="1:6" s="108" customFormat="1" ht="14.25" customHeight="1">
      <c r="A4" s="424" t="s">
        <v>113</v>
      </c>
      <c r="B4" s="420" t="s">
        <v>285</v>
      </c>
      <c r="C4" s="417"/>
      <c r="D4" s="420" t="s">
        <v>299</v>
      </c>
      <c r="E4" s="417"/>
      <c r="F4" s="118"/>
    </row>
    <row r="5" spans="1:6" s="108" customFormat="1" ht="14.25" customHeight="1">
      <c r="A5" s="426"/>
      <c r="B5" s="16" t="s">
        <v>283</v>
      </c>
      <c r="C5" s="16" t="s">
        <v>284</v>
      </c>
      <c r="D5" s="16" t="s">
        <v>283</v>
      </c>
      <c r="E5" s="18" t="s">
        <v>284</v>
      </c>
      <c r="F5" s="118"/>
    </row>
    <row r="6" spans="1:6" s="108" customFormat="1" ht="5.25" customHeight="1">
      <c r="A6" s="20"/>
      <c r="B6" s="212"/>
      <c r="C6" s="43"/>
      <c r="D6" s="43"/>
      <c r="E6" s="43"/>
      <c r="F6" s="117"/>
    </row>
    <row r="7" spans="1:6" s="25" customFormat="1" ht="15.75" customHeight="1">
      <c r="A7" s="38">
        <v>21</v>
      </c>
      <c r="B7" s="42">
        <v>453</v>
      </c>
      <c r="C7" s="41">
        <v>13302</v>
      </c>
      <c r="D7" s="41">
        <v>25</v>
      </c>
      <c r="E7" s="41">
        <v>498</v>
      </c>
      <c r="F7" s="21"/>
    </row>
    <row r="8" spans="1:6" s="108" customFormat="1" ht="15.75" customHeight="1">
      <c r="A8" s="38">
        <v>22</v>
      </c>
      <c r="B8" s="42">
        <v>465</v>
      </c>
      <c r="C8" s="41">
        <v>12392</v>
      </c>
      <c r="D8" s="41">
        <v>37</v>
      </c>
      <c r="E8" s="41">
        <v>1432</v>
      </c>
      <c r="F8" s="6"/>
    </row>
    <row r="9" spans="1:6" s="108" customFormat="1" ht="15.75" customHeight="1">
      <c r="A9" s="38">
        <v>23</v>
      </c>
      <c r="B9" s="42">
        <v>481</v>
      </c>
      <c r="C9" s="41">
        <v>12572</v>
      </c>
      <c r="D9" s="41">
        <v>19</v>
      </c>
      <c r="E9" s="41">
        <v>742</v>
      </c>
      <c r="F9" s="6"/>
    </row>
    <row r="10" spans="1:6" s="108" customFormat="1" ht="15" customHeight="1">
      <c r="A10" s="38">
        <v>24</v>
      </c>
      <c r="B10" s="42">
        <v>458</v>
      </c>
      <c r="C10" s="41">
        <v>11714</v>
      </c>
      <c r="D10" s="41">
        <v>13</v>
      </c>
      <c r="E10" s="41">
        <v>574</v>
      </c>
      <c r="F10" s="6"/>
    </row>
    <row r="11" spans="1:6" s="108" customFormat="1" ht="15" customHeight="1">
      <c r="A11" s="38">
        <v>25</v>
      </c>
      <c r="B11" s="42">
        <v>423</v>
      </c>
      <c r="C11" s="41">
        <v>10375</v>
      </c>
      <c r="D11" s="41">
        <v>13</v>
      </c>
      <c r="E11" s="41">
        <v>1305</v>
      </c>
      <c r="F11" s="6"/>
    </row>
    <row r="12" spans="1:6" s="108" customFormat="1" ht="5.25" customHeight="1">
      <c r="A12" s="67"/>
      <c r="B12" s="127"/>
      <c r="C12" s="122"/>
      <c r="D12" s="118"/>
      <c r="E12" s="118"/>
      <c r="F12" s="117"/>
    </row>
    <row r="13" spans="1:6" s="108" customFormat="1" ht="13.5" customHeight="1">
      <c r="A13" s="143" t="s">
        <v>173</v>
      </c>
      <c r="B13" s="161"/>
      <c r="C13" s="119"/>
      <c r="D13" s="119"/>
      <c r="E13" s="119"/>
      <c r="F13" s="3"/>
    </row>
  </sheetData>
  <sheetProtection/>
  <mergeCells count="4">
    <mergeCell ref="B4:C4"/>
    <mergeCell ref="D4:E4"/>
    <mergeCell ref="A4:A5"/>
    <mergeCell ref="A2:E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A1">
      <selection activeCell="F11" sqref="F11"/>
    </sheetView>
  </sheetViews>
  <sheetFormatPr defaultColWidth="9.00390625" defaultRowHeight="13.5"/>
  <cols>
    <col min="1" max="1" width="5.75390625" style="210" customWidth="1"/>
    <col min="2" max="5" width="9.75390625" style="204" customWidth="1"/>
    <col min="6" max="7" width="9.625" style="204" customWidth="1"/>
    <col min="8" max="16384" width="9.00390625" style="204" customWidth="1"/>
  </cols>
  <sheetData>
    <row r="1" ht="12.75" customHeight="1">
      <c r="A1" s="139" t="s">
        <v>120</v>
      </c>
    </row>
    <row r="2" spans="1:7" s="206" customFormat="1" ht="18" customHeight="1">
      <c r="A2" s="140" t="s">
        <v>193</v>
      </c>
      <c r="B2" s="86"/>
      <c r="C2" s="86"/>
      <c r="D2" s="86"/>
      <c r="E2" s="86"/>
      <c r="F2" s="86"/>
      <c r="G2" s="86"/>
    </row>
    <row r="3" spans="1:7" s="108" customFormat="1" ht="12">
      <c r="A3" s="215"/>
      <c r="B3" s="118"/>
      <c r="C3" s="118"/>
      <c r="D3" s="118"/>
      <c r="E3" s="118"/>
      <c r="F3" s="118"/>
      <c r="G3" s="3"/>
    </row>
    <row r="4" spans="1:7" s="108" customFormat="1" ht="14.25" customHeight="1">
      <c r="A4" s="424" t="s">
        <v>113</v>
      </c>
      <c r="B4" s="420" t="s">
        <v>298</v>
      </c>
      <c r="C4" s="417"/>
      <c r="D4" s="420" t="s">
        <v>83</v>
      </c>
      <c r="E4" s="417"/>
      <c r="F4" s="104"/>
      <c r="G4" s="3"/>
    </row>
    <row r="5" spans="1:7" s="108" customFormat="1" ht="14.25" customHeight="1">
      <c r="A5" s="426"/>
      <c r="B5" s="16" t="s">
        <v>283</v>
      </c>
      <c r="C5" s="16" t="s">
        <v>284</v>
      </c>
      <c r="D5" s="16" t="s">
        <v>283</v>
      </c>
      <c r="E5" s="18" t="s">
        <v>284</v>
      </c>
      <c r="F5" s="104"/>
      <c r="G5" s="3"/>
    </row>
    <row r="6" spans="1:7" s="108" customFormat="1" ht="5.25" customHeight="1">
      <c r="A6" s="20"/>
      <c r="B6" s="212"/>
      <c r="C6" s="43"/>
      <c r="D6" s="43"/>
      <c r="E6" s="43"/>
      <c r="F6" s="3"/>
      <c r="G6" s="3"/>
    </row>
    <row r="7" spans="1:7" s="25" customFormat="1" ht="15.75" customHeight="1">
      <c r="A7" s="38">
        <v>21</v>
      </c>
      <c r="B7" s="42">
        <v>4256</v>
      </c>
      <c r="C7" s="41">
        <v>25704</v>
      </c>
      <c r="D7" s="41">
        <v>602</v>
      </c>
      <c r="E7" s="41">
        <v>8252</v>
      </c>
      <c r="F7" s="22"/>
      <c r="G7" s="22"/>
    </row>
    <row r="8" spans="1:7" s="108" customFormat="1" ht="15.75" customHeight="1">
      <c r="A8" s="38">
        <v>22</v>
      </c>
      <c r="B8" s="42">
        <v>4167</v>
      </c>
      <c r="C8" s="41">
        <v>24556</v>
      </c>
      <c r="D8" s="41">
        <v>499</v>
      </c>
      <c r="E8" s="41">
        <v>6602</v>
      </c>
      <c r="F8" s="3"/>
      <c r="G8" s="3"/>
    </row>
    <row r="9" spans="1:7" s="25" customFormat="1" ht="15.75" customHeight="1">
      <c r="A9" s="38">
        <v>23</v>
      </c>
      <c r="B9" s="42">
        <v>3728</v>
      </c>
      <c r="C9" s="41">
        <v>25829</v>
      </c>
      <c r="D9" s="41">
        <v>454</v>
      </c>
      <c r="E9" s="41">
        <v>6135</v>
      </c>
      <c r="F9" s="22"/>
      <c r="G9" s="22"/>
    </row>
    <row r="10" spans="1:7" s="25" customFormat="1" ht="15.75" customHeight="1">
      <c r="A10" s="38">
        <v>24</v>
      </c>
      <c r="B10" s="42">
        <v>3980</v>
      </c>
      <c r="C10" s="41">
        <v>26794</v>
      </c>
      <c r="D10" s="41">
        <v>453</v>
      </c>
      <c r="E10" s="41">
        <v>6223</v>
      </c>
      <c r="F10" s="22"/>
      <c r="G10" s="22"/>
    </row>
    <row r="11" spans="1:7" s="25" customFormat="1" ht="15.75" customHeight="1">
      <c r="A11" s="38">
        <v>25</v>
      </c>
      <c r="B11" s="42">
        <v>3736</v>
      </c>
      <c r="C11" s="41">
        <v>23016</v>
      </c>
      <c r="D11" s="41">
        <v>378</v>
      </c>
      <c r="E11" s="41">
        <v>5535</v>
      </c>
      <c r="F11" s="22"/>
      <c r="G11" s="22"/>
    </row>
    <row r="12" spans="1:7" ht="5.25" customHeight="1">
      <c r="A12" s="207"/>
      <c r="B12" s="216"/>
      <c r="C12" s="217"/>
      <c r="D12" s="208"/>
      <c r="E12" s="208"/>
      <c r="F12" s="183"/>
      <c r="G12" s="183"/>
    </row>
    <row r="13" spans="1:7" ht="13.5" customHeight="1">
      <c r="A13" s="143" t="s">
        <v>173</v>
      </c>
      <c r="B13" s="10"/>
      <c r="C13" s="10"/>
      <c r="D13" s="10"/>
      <c r="E13" s="10"/>
      <c r="F13" s="208"/>
      <c r="G13" s="183"/>
    </row>
    <row r="14" ht="12.75">
      <c r="A14" s="159"/>
    </row>
  </sheetData>
  <sheetProtection/>
  <mergeCells count="3">
    <mergeCell ref="A4:A5"/>
    <mergeCell ref="B4:C4"/>
    <mergeCell ref="D4:E4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J25" sqref="J25"/>
    </sheetView>
  </sheetViews>
  <sheetFormatPr defaultColWidth="9.00390625" defaultRowHeight="13.5"/>
  <cols>
    <col min="1" max="1" width="6.625" style="45" customWidth="1"/>
    <col min="2" max="10" width="8.625" style="44" customWidth="1"/>
    <col min="11" max="16384" width="9.00390625" style="45" customWidth="1"/>
  </cols>
  <sheetData>
    <row r="1" s="130" customFormat="1" ht="12.75" customHeight="1">
      <c r="A1" s="139" t="s">
        <v>120</v>
      </c>
    </row>
    <row r="2" spans="1:11" ht="18" customHeight="1">
      <c r="A2" s="135" t="s">
        <v>122</v>
      </c>
      <c r="B2" s="175"/>
      <c r="C2" s="175"/>
      <c r="D2" s="175"/>
      <c r="E2" s="175"/>
      <c r="F2" s="175"/>
      <c r="G2" s="175"/>
      <c r="H2" s="175"/>
      <c r="I2" s="63"/>
      <c r="J2" s="63"/>
      <c r="K2" s="61"/>
    </row>
    <row r="3" spans="1:11" ht="9.75" customHeight="1">
      <c r="A3" s="93"/>
      <c r="B3" s="93"/>
      <c r="C3" s="93"/>
      <c r="D3" s="93"/>
      <c r="E3" s="93"/>
      <c r="F3" s="93"/>
      <c r="G3" s="93"/>
      <c r="H3" s="93"/>
      <c r="I3" s="63"/>
      <c r="J3" s="63"/>
      <c r="K3" s="61"/>
    </row>
    <row r="4" spans="1:11" ht="15.75" customHeight="1">
      <c r="A4" s="412" t="s">
        <v>201</v>
      </c>
      <c r="B4" s="414" t="s">
        <v>116</v>
      </c>
      <c r="C4" s="415"/>
      <c r="D4" s="416"/>
      <c r="E4" s="414" t="s">
        <v>151</v>
      </c>
      <c r="F4" s="415"/>
      <c r="G4" s="416"/>
      <c r="H4" s="414" t="s">
        <v>147</v>
      </c>
      <c r="I4" s="415"/>
      <c r="J4" s="415"/>
      <c r="K4" s="61"/>
    </row>
    <row r="5" spans="1:11" ht="24" customHeight="1">
      <c r="A5" s="413"/>
      <c r="B5" s="18" t="s">
        <v>15</v>
      </c>
      <c r="C5" s="337" t="s">
        <v>9</v>
      </c>
      <c r="D5" s="337" t="s">
        <v>10</v>
      </c>
      <c r="E5" s="18" t="s">
        <v>15</v>
      </c>
      <c r="F5" s="337" t="s">
        <v>9</v>
      </c>
      <c r="G5" s="337" t="s">
        <v>10</v>
      </c>
      <c r="H5" s="337" t="s">
        <v>15</v>
      </c>
      <c r="I5" s="18" t="s">
        <v>9</v>
      </c>
      <c r="J5" s="18" t="s">
        <v>10</v>
      </c>
      <c r="K5" s="61"/>
    </row>
    <row r="6" spans="1:11" ht="5.25" customHeight="1">
      <c r="A6" s="19"/>
      <c r="B6" s="74"/>
      <c r="C6" s="70"/>
      <c r="D6" s="20"/>
      <c r="E6" s="63"/>
      <c r="F6" s="20"/>
      <c r="G6" s="20"/>
      <c r="H6" s="74"/>
      <c r="I6" s="63"/>
      <c r="J6" s="63"/>
      <c r="K6" s="61"/>
    </row>
    <row r="7" spans="1:11" ht="15.75" customHeight="1">
      <c r="A7" s="19">
        <v>21</v>
      </c>
      <c r="B7" s="315">
        <f>SUM(C7:D7)</f>
        <v>209203</v>
      </c>
      <c r="C7" s="315">
        <f aca="true" t="shared" si="0" ref="C7:D9">SUM(F7,I7)</f>
        <v>99450</v>
      </c>
      <c r="D7" s="315">
        <f t="shared" si="0"/>
        <v>109753</v>
      </c>
      <c r="E7" s="315">
        <f>SUM(F7:G7)</f>
        <v>123026</v>
      </c>
      <c r="F7" s="315">
        <v>71514</v>
      </c>
      <c r="G7" s="315">
        <v>51512</v>
      </c>
      <c r="H7" s="315">
        <f>SUM(I7:J7)</f>
        <v>86177</v>
      </c>
      <c r="I7" s="316">
        <v>27936</v>
      </c>
      <c r="J7" s="316">
        <v>58241</v>
      </c>
      <c r="K7" s="61"/>
    </row>
    <row r="8" spans="1:11" s="46" customFormat="1" ht="15.75" customHeight="1">
      <c r="A8" s="19">
        <v>22</v>
      </c>
      <c r="B8" s="315">
        <f>SUM(C8:D8)</f>
        <v>204427</v>
      </c>
      <c r="C8" s="315">
        <f t="shared" si="0"/>
        <v>97258</v>
      </c>
      <c r="D8" s="315">
        <f t="shared" si="0"/>
        <v>107169</v>
      </c>
      <c r="E8" s="315">
        <f>SUM(F8:G8)</f>
        <v>121775</v>
      </c>
      <c r="F8" s="315">
        <v>70051</v>
      </c>
      <c r="G8" s="315">
        <v>51724</v>
      </c>
      <c r="H8" s="315">
        <f>SUM(I8:J8)</f>
        <v>82652</v>
      </c>
      <c r="I8" s="315">
        <v>27207</v>
      </c>
      <c r="J8" s="315">
        <v>55445</v>
      </c>
      <c r="K8" s="50"/>
    </row>
    <row r="9" spans="1:11" s="46" customFormat="1" ht="15.75" customHeight="1">
      <c r="A9" s="19">
        <v>23</v>
      </c>
      <c r="B9" s="315">
        <f>SUM(C9:D9)</f>
        <v>202231</v>
      </c>
      <c r="C9" s="315">
        <f t="shared" si="0"/>
        <v>98498</v>
      </c>
      <c r="D9" s="315">
        <f t="shared" si="0"/>
        <v>103733</v>
      </c>
      <c r="E9" s="315">
        <f>SUM(F9:G9)</f>
        <v>120358</v>
      </c>
      <c r="F9" s="315">
        <v>71392</v>
      </c>
      <c r="G9" s="315">
        <v>48966</v>
      </c>
      <c r="H9" s="315">
        <f>SUM(I9:J9)</f>
        <v>81873</v>
      </c>
      <c r="I9" s="315">
        <v>27106</v>
      </c>
      <c r="J9" s="315">
        <v>54767</v>
      </c>
      <c r="K9" s="50"/>
    </row>
    <row r="10" spans="1:11" s="46" customFormat="1" ht="15.75" customHeight="1">
      <c r="A10" s="19">
        <v>24</v>
      </c>
      <c r="B10" s="315">
        <v>206389</v>
      </c>
      <c r="C10" s="315">
        <v>99690</v>
      </c>
      <c r="D10" s="315">
        <v>106699</v>
      </c>
      <c r="E10" s="315">
        <v>125500</v>
      </c>
      <c r="F10" s="315">
        <v>73189</v>
      </c>
      <c r="G10" s="315">
        <v>52311</v>
      </c>
      <c r="H10" s="315">
        <v>80889</v>
      </c>
      <c r="I10" s="315">
        <v>26501</v>
      </c>
      <c r="J10" s="315">
        <v>54388</v>
      </c>
      <c r="K10" s="50"/>
    </row>
    <row r="11" spans="1:11" s="69" customFormat="1" ht="15.75" customHeight="1">
      <c r="A11" s="19">
        <v>25</v>
      </c>
      <c r="B11" s="316">
        <f>SUM(C11:D11)</f>
        <v>206988</v>
      </c>
      <c r="C11" s="315">
        <f>SUM(F11,I11)</f>
        <v>99309</v>
      </c>
      <c r="D11" s="316">
        <f>SUM(D13:D16)</f>
        <v>107679</v>
      </c>
      <c r="E11" s="315">
        <f>SUM(F11:G11)</f>
        <v>124096</v>
      </c>
      <c r="F11" s="316">
        <f>SUM(F13:F16)</f>
        <v>71785</v>
      </c>
      <c r="G11" s="316">
        <f>SUM(G13:G16)</f>
        <v>52311</v>
      </c>
      <c r="H11" s="315">
        <f>SUM(I11:J11)</f>
        <v>82892</v>
      </c>
      <c r="I11" s="316">
        <f>SUM(I13:I16)</f>
        <v>27524</v>
      </c>
      <c r="J11" s="316">
        <f>SUM(J13:J16)</f>
        <v>55368</v>
      </c>
      <c r="K11" s="318"/>
    </row>
    <row r="12" spans="1:11" ht="5.25" customHeight="1">
      <c r="A12" s="11"/>
      <c r="B12" s="317"/>
      <c r="C12" s="317"/>
      <c r="D12" s="317"/>
      <c r="E12" s="371"/>
      <c r="F12" s="317"/>
      <c r="G12" s="317"/>
      <c r="H12" s="317"/>
      <c r="I12" s="371"/>
      <c r="J12" s="371"/>
      <c r="K12" s="61"/>
    </row>
    <row r="13" spans="1:11" ht="15.75" customHeight="1">
      <c r="A13" s="230" t="s">
        <v>202</v>
      </c>
      <c r="B13" s="315">
        <f>SUM(C13:D13)</f>
        <v>96427</v>
      </c>
      <c r="C13" s="315">
        <f aca="true" t="shared" si="1" ref="C13:D16">SUM(F13,I13)</f>
        <v>42648</v>
      </c>
      <c r="D13" s="315">
        <f t="shared" si="1"/>
        <v>53779</v>
      </c>
      <c r="E13" s="315">
        <f>SUM(F13:G13)</f>
        <v>50135</v>
      </c>
      <c r="F13" s="315">
        <v>26257</v>
      </c>
      <c r="G13" s="315">
        <v>23878</v>
      </c>
      <c r="H13" s="315">
        <f>SUM(I13:J13)</f>
        <v>46292</v>
      </c>
      <c r="I13" s="315">
        <v>16391</v>
      </c>
      <c r="J13" s="315">
        <v>29901</v>
      </c>
      <c r="K13" s="61"/>
    </row>
    <row r="14" spans="1:11" ht="15.75" customHeight="1">
      <c r="A14" s="230" t="s">
        <v>203</v>
      </c>
      <c r="B14" s="315">
        <f>SUM(C14:D14)</f>
        <v>31284</v>
      </c>
      <c r="C14" s="315">
        <f t="shared" si="1"/>
        <v>13145</v>
      </c>
      <c r="D14" s="315">
        <f t="shared" si="1"/>
        <v>18139</v>
      </c>
      <c r="E14" s="315">
        <f>SUM(F14:G14)</f>
        <v>19588</v>
      </c>
      <c r="F14" s="315">
        <v>10343</v>
      </c>
      <c r="G14" s="315">
        <v>9245</v>
      </c>
      <c r="H14" s="315">
        <f>SUM(I14:J14)</f>
        <v>11696</v>
      </c>
      <c r="I14" s="315">
        <v>2802</v>
      </c>
      <c r="J14" s="315">
        <v>8894</v>
      </c>
      <c r="K14" s="61"/>
    </row>
    <row r="15" spans="1:11" ht="15.75" customHeight="1">
      <c r="A15" s="19" t="s">
        <v>11</v>
      </c>
      <c r="B15" s="315">
        <f>SUM(C15:D15)</f>
        <v>25944</v>
      </c>
      <c r="C15" s="315">
        <f t="shared" si="1"/>
        <v>14877</v>
      </c>
      <c r="D15" s="315">
        <f t="shared" si="1"/>
        <v>11067</v>
      </c>
      <c r="E15" s="315">
        <f>SUM(F15:G15)</f>
        <v>17379</v>
      </c>
      <c r="F15" s="315">
        <v>11102</v>
      </c>
      <c r="G15" s="315">
        <v>6277</v>
      </c>
      <c r="H15" s="315">
        <f>SUM(I15:J15)</f>
        <v>8565</v>
      </c>
      <c r="I15" s="315">
        <v>3775</v>
      </c>
      <c r="J15" s="315">
        <v>4790</v>
      </c>
      <c r="K15" s="61"/>
    </row>
    <row r="16" spans="1:11" ht="15.75" customHeight="1">
      <c r="A16" s="19" t="s">
        <v>12</v>
      </c>
      <c r="B16" s="315">
        <f>SUM(C16:D16)</f>
        <v>53333</v>
      </c>
      <c r="C16" s="315">
        <f t="shared" si="1"/>
        <v>28639</v>
      </c>
      <c r="D16" s="315">
        <f t="shared" si="1"/>
        <v>24694</v>
      </c>
      <c r="E16" s="315">
        <f>SUM(F16:G16)</f>
        <v>36994</v>
      </c>
      <c r="F16" s="315">
        <v>24083</v>
      </c>
      <c r="G16" s="315">
        <v>12911</v>
      </c>
      <c r="H16" s="315">
        <f>SUM(I16:J16)</f>
        <v>16339</v>
      </c>
      <c r="I16" s="315">
        <v>4556</v>
      </c>
      <c r="J16" s="315">
        <v>11783</v>
      </c>
      <c r="K16" s="61"/>
    </row>
    <row r="17" spans="1:11" ht="5.25" customHeight="1">
      <c r="A17" s="26"/>
      <c r="B17" s="241"/>
      <c r="C17" s="242"/>
      <c r="D17" s="243"/>
      <c r="E17" s="241"/>
      <c r="F17" s="243"/>
      <c r="G17" s="243"/>
      <c r="H17" s="243"/>
      <c r="I17" s="384"/>
      <c r="J17" s="384"/>
      <c r="K17" s="61"/>
    </row>
    <row r="18" spans="1:11" ht="13.5" customHeight="1">
      <c r="A18" s="143" t="s">
        <v>129</v>
      </c>
      <c r="B18" s="10"/>
      <c r="C18" s="10"/>
      <c r="D18" s="10"/>
      <c r="E18" s="10"/>
      <c r="F18" s="10"/>
      <c r="G18" s="10"/>
      <c r="H18" s="10"/>
      <c r="I18" s="63"/>
      <c r="J18" s="63"/>
      <c r="K18" s="61"/>
    </row>
    <row r="19" spans="1:11" ht="12.75">
      <c r="A19" s="60"/>
      <c r="B19" s="63"/>
      <c r="C19" s="63"/>
      <c r="D19" s="63"/>
      <c r="E19" s="63"/>
      <c r="F19" s="63"/>
      <c r="G19" s="63"/>
      <c r="H19" s="63"/>
      <c r="K19" s="61"/>
    </row>
    <row r="20" spans="1:10" ht="12.75">
      <c r="A20" s="144"/>
      <c r="B20" s="155"/>
      <c r="C20" s="155"/>
      <c r="D20" s="155"/>
      <c r="E20" s="155"/>
      <c r="F20" s="155"/>
      <c r="G20" s="155"/>
      <c r="H20" s="155"/>
      <c r="I20" s="155"/>
      <c r="J20" s="155"/>
    </row>
    <row r="21" ht="12.75">
      <c r="A21" s="145"/>
    </row>
    <row r="22" ht="12.75">
      <c r="A22" s="145"/>
    </row>
  </sheetData>
  <sheetProtection/>
  <mergeCells count="4">
    <mergeCell ref="A4:A5"/>
    <mergeCell ref="B4:D4"/>
    <mergeCell ref="E4:G4"/>
    <mergeCell ref="H4:J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H26" sqref="H26"/>
    </sheetView>
  </sheetViews>
  <sheetFormatPr defaultColWidth="9.00390625" defaultRowHeight="13.5"/>
  <cols>
    <col min="1" max="1" width="5.75390625" style="63" customWidth="1"/>
    <col min="2" max="7" width="9.75390625" style="63" customWidth="1"/>
    <col min="8" max="16384" width="9.00390625" style="60" customWidth="1"/>
  </cols>
  <sheetData>
    <row r="1" ht="12.75" customHeight="1">
      <c r="A1" s="139" t="s">
        <v>120</v>
      </c>
    </row>
    <row r="2" spans="1:8" ht="18" customHeight="1">
      <c r="A2" s="135" t="s">
        <v>186</v>
      </c>
      <c r="B2" s="175"/>
      <c r="C2" s="175"/>
      <c r="D2" s="175"/>
      <c r="E2" s="175"/>
      <c r="F2" s="175"/>
      <c r="G2" s="175"/>
      <c r="H2" s="89"/>
    </row>
    <row r="3" spans="1:8" ht="12.75" customHeight="1">
      <c r="A3" s="93"/>
      <c r="B3" s="93"/>
      <c r="C3" s="93"/>
      <c r="D3" s="93"/>
      <c r="E3" s="93"/>
      <c r="F3" s="93"/>
      <c r="G3" s="93"/>
      <c r="H3" s="89"/>
    </row>
    <row r="4" spans="1:8" s="30" customFormat="1" ht="15" customHeight="1">
      <c r="A4" s="400" t="s">
        <v>113</v>
      </c>
      <c r="B4" s="420" t="s">
        <v>116</v>
      </c>
      <c r="C4" s="421"/>
      <c r="D4" s="420" t="s">
        <v>300</v>
      </c>
      <c r="E4" s="421"/>
      <c r="F4" s="420" t="s">
        <v>301</v>
      </c>
      <c r="G4" s="417"/>
      <c r="H4" s="32"/>
    </row>
    <row r="5" spans="1:8" s="30" customFormat="1" ht="15" customHeight="1">
      <c r="A5" s="401"/>
      <c r="B5" s="15" t="s">
        <v>255</v>
      </c>
      <c r="C5" s="16" t="s">
        <v>284</v>
      </c>
      <c r="D5" s="15" t="s">
        <v>255</v>
      </c>
      <c r="E5" s="16" t="s">
        <v>284</v>
      </c>
      <c r="F5" s="15" t="s">
        <v>255</v>
      </c>
      <c r="G5" s="18" t="s">
        <v>284</v>
      </c>
      <c r="H5" s="32"/>
    </row>
    <row r="6" spans="1:8" s="30" customFormat="1" ht="5.25" customHeight="1">
      <c r="A6" s="43"/>
      <c r="B6" s="369"/>
      <c r="C6" s="300"/>
      <c r="D6" s="241"/>
      <c r="E6" s="241"/>
      <c r="F6" s="241"/>
      <c r="G6" s="241"/>
      <c r="H6" s="32"/>
    </row>
    <row r="7" spans="1:8" s="30" customFormat="1" ht="18" customHeight="1">
      <c r="A7" s="38">
        <v>21</v>
      </c>
      <c r="B7" s="277">
        <f aca="true" t="shared" si="0" ref="B7:C10">SUM(D7,F7)</f>
        <v>1095</v>
      </c>
      <c r="C7" s="267">
        <f t="shared" si="0"/>
        <v>6893</v>
      </c>
      <c r="D7" s="267">
        <v>1094</v>
      </c>
      <c r="E7" s="267">
        <v>6876</v>
      </c>
      <c r="F7" s="267">
        <v>1</v>
      </c>
      <c r="G7" s="267">
        <v>17</v>
      </c>
      <c r="H7" s="32"/>
    </row>
    <row r="8" spans="1:8" s="30" customFormat="1" ht="18" customHeight="1">
      <c r="A8" s="38">
        <v>22</v>
      </c>
      <c r="B8" s="277">
        <f t="shared" si="0"/>
        <v>1025</v>
      </c>
      <c r="C8" s="267">
        <f t="shared" si="0"/>
        <v>7000</v>
      </c>
      <c r="D8" s="267">
        <v>1025</v>
      </c>
      <c r="E8" s="267">
        <v>7000</v>
      </c>
      <c r="F8" s="267">
        <v>0</v>
      </c>
      <c r="G8" s="267">
        <v>0</v>
      </c>
      <c r="H8" s="32"/>
    </row>
    <row r="9" spans="1:8" s="22" customFormat="1" ht="18" customHeight="1">
      <c r="A9" s="38">
        <v>23</v>
      </c>
      <c r="B9" s="277">
        <f t="shared" si="0"/>
        <v>1040</v>
      </c>
      <c r="C9" s="267">
        <f t="shared" si="0"/>
        <v>7648</v>
      </c>
      <c r="D9" s="267">
        <v>1038</v>
      </c>
      <c r="E9" s="267">
        <v>7644</v>
      </c>
      <c r="F9" s="267">
        <v>2</v>
      </c>
      <c r="G9" s="267">
        <v>4</v>
      </c>
      <c r="H9" s="39"/>
    </row>
    <row r="10" spans="1:8" s="22" customFormat="1" ht="18" customHeight="1">
      <c r="A10" s="38">
        <v>24</v>
      </c>
      <c r="B10" s="277">
        <f t="shared" si="0"/>
        <v>1195</v>
      </c>
      <c r="C10" s="267">
        <f t="shared" si="0"/>
        <v>7950</v>
      </c>
      <c r="D10" s="267">
        <v>1193</v>
      </c>
      <c r="E10" s="267">
        <v>7885</v>
      </c>
      <c r="F10" s="267">
        <v>2</v>
      </c>
      <c r="G10" s="267">
        <v>65</v>
      </c>
      <c r="H10" s="39"/>
    </row>
    <row r="11" spans="1:8" s="22" customFormat="1" ht="18" customHeight="1">
      <c r="A11" s="38">
        <v>25</v>
      </c>
      <c r="B11" s="277">
        <v>1111</v>
      </c>
      <c r="C11" s="267">
        <v>7979</v>
      </c>
      <c r="D11" s="267">
        <v>1110</v>
      </c>
      <c r="E11" s="267">
        <v>7939</v>
      </c>
      <c r="F11" s="267">
        <v>1</v>
      </c>
      <c r="G11" s="267">
        <v>40</v>
      </c>
      <c r="H11" s="39"/>
    </row>
    <row r="12" spans="1:8" s="30" customFormat="1" ht="5.25" customHeight="1">
      <c r="A12" s="103"/>
      <c r="B12" s="302"/>
      <c r="C12" s="301"/>
      <c r="D12" s="262"/>
      <c r="E12" s="262"/>
      <c r="F12" s="262"/>
      <c r="G12" s="262"/>
      <c r="H12" s="32"/>
    </row>
    <row r="13" spans="1:8" s="30" customFormat="1" ht="13.5" customHeight="1">
      <c r="A13" s="143" t="s">
        <v>134</v>
      </c>
      <c r="B13" s="71"/>
      <c r="C13" s="71"/>
      <c r="D13" s="71"/>
      <c r="E13" s="71"/>
      <c r="F13" s="71"/>
      <c r="G13" s="71"/>
      <c r="H13" s="32"/>
    </row>
    <row r="14" spans="1:8" s="30" customFormat="1" ht="13.5" customHeight="1">
      <c r="A14" s="147" t="s">
        <v>137</v>
      </c>
      <c r="B14" s="73"/>
      <c r="C14" s="73"/>
      <c r="D14" s="73"/>
      <c r="E14" s="73"/>
      <c r="F14" s="73"/>
      <c r="G14" s="73"/>
      <c r="H14" s="32"/>
    </row>
    <row r="15" spans="1:8" s="30" customFormat="1" ht="12.75">
      <c r="A15" s="72"/>
      <c r="B15" s="72"/>
      <c r="C15" s="72"/>
      <c r="D15" s="72"/>
      <c r="E15" s="72"/>
      <c r="F15" s="72"/>
      <c r="G15" s="72"/>
      <c r="H15" s="32"/>
    </row>
    <row r="16" spans="1:7" s="30" customFormat="1" ht="12.75">
      <c r="A16" s="72"/>
      <c r="B16" s="72"/>
      <c r="C16" s="72"/>
      <c r="D16" s="72"/>
      <c r="E16" s="72"/>
      <c r="F16" s="72"/>
      <c r="G16" s="72"/>
    </row>
    <row r="17" spans="1:7" s="30" customFormat="1" ht="12.75">
      <c r="A17" s="72"/>
      <c r="B17" s="72"/>
      <c r="C17" s="72"/>
      <c r="D17" s="72"/>
      <c r="E17" s="72"/>
      <c r="F17" s="72"/>
      <c r="G17" s="72"/>
    </row>
    <row r="18" spans="1:7" s="30" customFormat="1" ht="12.75">
      <c r="A18" s="72"/>
      <c r="B18" s="72"/>
      <c r="C18" s="72"/>
      <c r="D18" s="72"/>
      <c r="E18" s="72"/>
      <c r="F18" s="72"/>
      <c r="G18" s="72"/>
    </row>
    <row r="19" spans="1:7" s="30" customFormat="1" ht="12.75">
      <c r="A19" s="72"/>
      <c r="B19" s="72"/>
      <c r="C19" s="72"/>
      <c r="D19" s="72"/>
      <c r="E19" s="72"/>
      <c r="F19" s="72"/>
      <c r="G19" s="72"/>
    </row>
    <row r="20" spans="1:7" s="30" customFormat="1" ht="12.75">
      <c r="A20" s="72"/>
      <c r="B20" s="72"/>
      <c r="C20" s="72"/>
      <c r="D20" s="72"/>
      <c r="E20" s="72"/>
      <c r="F20" s="7"/>
      <c r="G20" s="72"/>
    </row>
    <row r="21" spans="1:7" s="30" customFormat="1" ht="12.75">
      <c r="A21" s="72"/>
      <c r="B21" s="72"/>
      <c r="C21" s="72"/>
      <c r="D21" s="72"/>
      <c r="E21" s="72"/>
      <c r="F21" s="72"/>
      <c r="G21" s="72"/>
    </row>
    <row r="22" spans="1:7" s="30" customFormat="1" ht="12.75">
      <c r="A22" s="72"/>
      <c r="B22" s="72"/>
      <c r="C22" s="72"/>
      <c r="D22" s="72"/>
      <c r="E22" s="72"/>
      <c r="F22" s="72"/>
      <c r="G22" s="72"/>
    </row>
    <row r="23" spans="1:7" s="30" customFormat="1" ht="12.75">
      <c r="A23" s="72"/>
      <c r="B23" s="72"/>
      <c r="C23" s="72"/>
      <c r="D23" s="72"/>
      <c r="E23" s="72"/>
      <c r="F23" s="72"/>
      <c r="G23" s="72"/>
    </row>
    <row r="24" spans="1:7" s="30" customFormat="1" ht="12.75">
      <c r="A24" s="72"/>
      <c r="B24" s="72"/>
      <c r="C24" s="72"/>
      <c r="D24" s="72"/>
      <c r="E24" s="72"/>
      <c r="F24" s="72"/>
      <c r="G24" s="72"/>
    </row>
    <row r="25" spans="1:7" s="30" customFormat="1" ht="12.75">
      <c r="A25" s="72"/>
      <c r="B25" s="72"/>
      <c r="C25" s="72"/>
      <c r="D25" s="72"/>
      <c r="E25" s="72"/>
      <c r="F25" s="72"/>
      <c r="G25" s="72"/>
    </row>
    <row r="26" spans="1:7" s="30" customFormat="1" ht="12.75">
      <c r="A26" s="72"/>
      <c r="B26" s="72"/>
      <c r="C26" s="72"/>
      <c r="D26" s="72"/>
      <c r="E26" s="72"/>
      <c r="F26" s="72"/>
      <c r="G26" s="72"/>
    </row>
    <row r="27" spans="1:7" s="30" customFormat="1" ht="12.75">
      <c r="A27" s="72"/>
      <c r="B27" s="72"/>
      <c r="C27" s="72"/>
      <c r="D27" s="72"/>
      <c r="E27" s="72"/>
      <c r="F27" s="72"/>
      <c r="G27" s="72"/>
    </row>
    <row r="28" spans="1:7" s="30" customFormat="1" ht="12.75">
      <c r="A28" s="72"/>
      <c r="B28" s="72"/>
      <c r="C28" s="72"/>
      <c r="D28" s="72"/>
      <c r="E28" s="72"/>
      <c r="F28" s="72"/>
      <c r="G28" s="72"/>
    </row>
    <row r="29" spans="1:7" s="30" customFormat="1" ht="12.75">
      <c r="A29" s="72"/>
      <c r="B29" s="72"/>
      <c r="C29" s="72"/>
      <c r="D29" s="72"/>
      <c r="E29" s="72"/>
      <c r="F29" s="72"/>
      <c r="G29" s="72"/>
    </row>
    <row r="30" spans="1:7" s="30" customFormat="1" ht="12.75">
      <c r="A30" s="72"/>
      <c r="B30" s="72"/>
      <c r="C30" s="72"/>
      <c r="D30" s="72"/>
      <c r="E30" s="72"/>
      <c r="F30" s="72"/>
      <c r="G30" s="72"/>
    </row>
    <row r="31" spans="1:7" s="30" customFormat="1" ht="12.75">
      <c r="A31" s="72"/>
      <c r="B31" s="72"/>
      <c r="C31" s="72"/>
      <c r="D31" s="72"/>
      <c r="E31" s="72"/>
      <c r="F31" s="72"/>
      <c r="G31" s="72"/>
    </row>
    <row r="32" spans="1:7" s="30" customFormat="1" ht="12.75">
      <c r="A32" s="72"/>
      <c r="B32" s="72"/>
      <c r="C32" s="72"/>
      <c r="D32" s="72"/>
      <c r="E32" s="72"/>
      <c r="F32" s="72"/>
      <c r="G32" s="72"/>
    </row>
    <row r="33" spans="1:7" s="30" customFormat="1" ht="12.75">
      <c r="A33" s="72"/>
      <c r="B33" s="72"/>
      <c r="C33" s="72"/>
      <c r="D33" s="72"/>
      <c r="E33" s="72"/>
      <c r="F33" s="72"/>
      <c r="G33" s="72"/>
    </row>
    <row r="34" spans="1:7" s="30" customFormat="1" ht="12.75">
      <c r="A34" s="72"/>
      <c r="B34" s="72"/>
      <c r="C34" s="72"/>
      <c r="D34" s="72"/>
      <c r="E34" s="72"/>
      <c r="F34" s="72"/>
      <c r="G34" s="72"/>
    </row>
    <row r="35" spans="1:7" s="30" customFormat="1" ht="12.75">
      <c r="A35" s="72"/>
      <c r="B35" s="72"/>
      <c r="C35" s="72"/>
      <c r="D35" s="72"/>
      <c r="E35" s="72"/>
      <c r="F35" s="72"/>
      <c r="G35" s="72"/>
    </row>
    <row r="36" spans="1:7" s="30" customFormat="1" ht="12.75">
      <c r="A36" s="72"/>
      <c r="B36" s="72"/>
      <c r="C36" s="72"/>
      <c r="D36" s="72"/>
      <c r="E36" s="72"/>
      <c r="F36" s="72"/>
      <c r="G36" s="72"/>
    </row>
  </sheetData>
  <sheetProtection/>
  <mergeCells count="4">
    <mergeCell ref="A4:A5"/>
    <mergeCell ref="B4:C4"/>
    <mergeCell ref="D4:E4"/>
    <mergeCell ref="F4:G4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N19" sqref="N19"/>
    </sheetView>
  </sheetViews>
  <sheetFormatPr defaultColWidth="9.00390625" defaultRowHeight="13.5"/>
  <cols>
    <col min="1" max="1" width="4.375" style="63" customWidth="1"/>
    <col min="2" max="2" width="6.375" style="63" customWidth="1"/>
    <col min="3" max="3" width="7.375" style="63" customWidth="1"/>
    <col min="4" max="4" width="6.375" style="63" customWidth="1"/>
    <col min="5" max="5" width="7.375" style="63" customWidth="1"/>
    <col min="6" max="6" width="6.375" style="63" customWidth="1"/>
    <col min="7" max="7" width="7.375" style="63" customWidth="1"/>
    <col min="8" max="8" width="6.375" style="63" customWidth="1"/>
    <col min="9" max="9" width="7.375" style="63" customWidth="1"/>
    <col min="10" max="10" width="6.375" style="63" customWidth="1"/>
    <col min="11" max="11" width="7.375" style="63" customWidth="1"/>
    <col min="12" max="12" width="6.375" style="63" customWidth="1"/>
    <col min="13" max="13" width="7.375" style="63" customWidth="1"/>
    <col min="14" max="16384" width="9.00390625" style="60" customWidth="1"/>
  </cols>
  <sheetData>
    <row r="1" spans="1:14" ht="12.75" customHeight="1">
      <c r="A1" s="139" t="s">
        <v>120</v>
      </c>
      <c r="N1" s="89"/>
    </row>
    <row r="2" spans="1:14" s="30" customFormat="1" ht="18" customHeight="1">
      <c r="A2" s="135" t="s">
        <v>187</v>
      </c>
      <c r="B2" s="184"/>
      <c r="C2" s="184"/>
      <c r="D2" s="184"/>
      <c r="E2" s="184"/>
      <c r="F2" s="184"/>
      <c r="G2" s="218"/>
      <c r="H2" s="218"/>
      <c r="I2" s="218"/>
      <c r="J2" s="218"/>
      <c r="K2" s="218"/>
      <c r="L2" s="218"/>
      <c r="M2" s="218"/>
      <c r="N2" s="32"/>
    </row>
    <row r="3" spans="1:14" s="30" customFormat="1" ht="12.75" customHeight="1">
      <c r="A3" s="106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32"/>
    </row>
    <row r="4" spans="1:14" s="30" customFormat="1" ht="15" customHeight="1">
      <c r="A4" s="472" t="s">
        <v>113</v>
      </c>
      <c r="B4" s="420" t="s">
        <v>84</v>
      </c>
      <c r="C4" s="421"/>
      <c r="D4" s="420" t="s">
        <v>85</v>
      </c>
      <c r="E4" s="421"/>
      <c r="F4" s="420" t="s">
        <v>86</v>
      </c>
      <c r="G4" s="421"/>
      <c r="H4" s="420" t="s">
        <v>87</v>
      </c>
      <c r="I4" s="421"/>
      <c r="J4" s="420" t="s">
        <v>88</v>
      </c>
      <c r="K4" s="421"/>
      <c r="L4" s="420" t="s">
        <v>89</v>
      </c>
      <c r="M4" s="417"/>
      <c r="N4" s="32"/>
    </row>
    <row r="5" spans="1:14" s="30" customFormat="1" ht="15" customHeight="1">
      <c r="A5" s="473"/>
      <c r="B5" s="16" t="s">
        <v>255</v>
      </c>
      <c r="C5" s="16" t="s">
        <v>32</v>
      </c>
      <c r="D5" s="16" t="s">
        <v>255</v>
      </c>
      <c r="E5" s="16" t="s">
        <v>32</v>
      </c>
      <c r="F5" s="16" t="s">
        <v>255</v>
      </c>
      <c r="G5" s="16" t="s">
        <v>32</v>
      </c>
      <c r="H5" s="16" t="s">
        <v>255</v>
      </c>
      <c r="I5" s="16" t="s">
        <v>32</v>
      </c>
      <c r="J5" s="16" t="s">
        <v>255</v>
      </c>
      <c r="K5" s="16" t="s">
        <v>32</v>
      </c>
      <c r="L5" s="16" t="s">
        <v>255</v>
      </c>
      <c r="M5" s="18" t="s">
        <v>32</v>
      </c>
      <c r="N5" s="32"/>
    </row>
    <row r="6" spans="1:14" s="30" customFormat="1" ht="5.25" customHeight="1">
      <c r="A6" s="35"/>
      <c r="B6" s="219"/>
      <c r="C6" s="84"/>
      <c r="D6" s="72"/>
      <c r="E6" s="72"/>
      <c r="F6" s="72"/>
      <c r="G6" s="72"/>
      <c r="H6" s="35"/>
      <c r="I6" s="35"/>
      <c r="J6" s="72"/>
      <c r="K6" s="72"/>
      <c r="L6" s="35"/>
      <c r="M6" s="84"/>
      <c r="N6" s="32"/>
    </row>
    <row r="7" spans="1:14" s="30" customFormat="1" ht="18" customHeight="1">
      <c r="A7" s="38">
        <v>21</v>
      </c>
      <c r="B7" s="42">
        <v>1348</v>
      </c>
      <c r="C7" s="41">
        <v>24154</v>
      </c>
      <c r="D7" s="41">
        <v>1572</v>
      </c>
      <c r="E7" s="41">
        <v>23338</v>
      </c>
      <c r="F7" s="41">
        <v>1085</v>
      </c>
      <c r="G7" s="41">
        <v>13490</v>
      </c>
      <c r="H7" s="41">
        <v>1770</v>
      </c>
      <c r="I7" s="41">
        <v>29653</v>
      </c>
      <c r="J7" s="41">
        <v>2339</v>
      </c>
      <c r="K7" s="41">
        <v>41861</v>
      </c>
      <c r="L7" s="41">
        <v>1690</v>
      </c>
      <c r="M7" s="41">
        <v>30382</v>
      </c>
      <c r="N7" s="32"/>
    </row>
    <row r="8" spans="1:14" ht="18" customHeight="1">
      <c r="A8" s="38">
        <v>22</v>
      </c>
      <c r="B8" s="42">
        <v>1271</v>
      </c>
      <c r="C8" s="41">
        <v>23703</v>
      </c>
      <c r="D8" s="41">
        <v>1590</v>
      </c>
      <c r="E8" s="41">
        <v>24107</v>
      </c>
      <c r="F8" s="41">
        <v>1073</v>
      </c>
      <c r="G8" s="41">
        <v>12872</v>
      </c>
      <c r="H8" s="41">
        <v>1639</v>
      </c>
      <c r="I8" s="41">
        <v>29111</v>
      </c>
      <c r="J8" s="41">
        <v>2283</v>
      </c>
      <c r="K8" s="41">
        <v>39988</v>
      </c>
      <c r="L8" s="41">
        <v>1519</v>
      </c>
      <c r="M8" s="41">
        <v>27001</v>
      </c>
      <c r="N8" s="89"/>
    </row>
    <row r="9" spans="1:14" ht="18" customHeight="1">
      <c r="A9" s="38">
        <v>23</v>
      </c>
      <c r="B9" s="42">
        <v>1249</v>
      </c>
      <c r="C9" s="41">
        <v>19364</v>
      </c>
      <c r="D9" s="41">
        <v>1736</v>
      </c>
      <c r="E9" s="41">
        <v>24013</v>
      </c>
      <c r="F9" s="41">
        <v>761</v>
      </c>
      <c r="G9" s="41">
        <v>9756</v>
      </c>
      <c r="H9" s="41">
        <v>1750</v>
      </c>
      <c r="I9" s="41">
        <v>29326</v>
      </c>
      <c r="J9" s="41">
        <v>2358</v>
      </c>
      <c r="K9" s="41">
        <v>40953</v>
      </c>
      <c r="L9" s="41">
        <v>1483</v>
      </c>
      <c r="M9" s="41">
        <v>26666</v>
      </c>
      <c r="N9" s="89"/>
    </row>
    <row r="10" spans="1:14" ht="18" customHeight="1">
      <c r="A10" s="38">
        <v>24</v>
      </c>
      <c r="B10" s="42">
        <v>1157</v>
      </c>
      <c r="C10" s="41">
        <v>17534</v>
      </c>
      <c r="D10" s="41">
        <v>1302</v>
      </c>
      <c r="E10" s="41">
        <v>17924</v>
      </c>
      <c r="F10" s="41">
        <v>1061</v>
      </c>
      <c r="G10" s="41">
        <v>14023</v>
      </c>
      <c r="H10" s="41">
        <v>1808</v>
      </c>
      <c r="I10" s="41">
        <v>29445</v>
      </c>
      <c r="J10" s="41">
        <v>2334</v>
      </c>
      <c r="K10" s="41">
        <v>39196</v>
      </c>
      <c r="L10" s="41">
        <v>1513</v>
      </c>
      <c r="M10" s="41">
        <v>28183</v>
      </c>
      <c r="N10" s="89"/>
    </row>
    <row r="11" spans="1:14" ht="18" customHeight="1">
      <c r="A11" s="38">
        <v>25</v>
      </c>
      <c r="B11" s="42">
        <v>1091</v>
      </c>
      <c r="C11" s="41">
        <v>16618</v>
      </c>
      <c r="D11" s="41">
        <v>1632</v>
      </c>
      <c r="E11" s="41">
        <v>21985</v>
      </c>
      <c r="F11" s="41">
        <v>1064</v>
      </c>
      <c r="G11" s="41">
        <v>14773</v>
      </c>
      <c r="H11" s="41">
        <v>1737</v>
      </c>
      <c r="I11" s="41">
        <v>31405</v>
      </c>
      <c r="J11" s="41">
        <v>2332</v>
      </c>
      <c r="K11" s="41">
        <v>38568</v>
      </c>
      <c r="L11" s="41">
        <v>1582</v>
      </c>
      <c r="M11" s="41">
        <v>28620</v>
      </c>
      <c r="N11" s="89"/>
    </row>
    <row r="12" spans="1:14" s="30" customFormat="1" ht="4.5" customHeight="1">
      <c r="A12" s="38"/>
      <c r="B12" s="219"/>
      <c r="C12" s="84"/>
      <c r="D12" s="35"/>
      <c r="E12" s="35"/>
      <c r="F12" s="35"/>
      <c r="G12" s="35"/>
      <c r="H12" s="35"/>
      <c r="I12" s="35"/>
      <c r="J12" s="35"/>
      <c r="K12" s="35"/>
      <c r="L12" s="35"/>
      <c r="M12" s="84"/>
      <c r="N12" s="32"/>
    </row>
    <row r="13" spans="1:16" s="30" customFormat="1" ht="15" customHeight="1">
      <c r="A13" s="472" t="s">
        <v>113</v>
      </c>
      <c r="B13" s="420" t="s">
        <v>90</v>
      </c>
      <c r="C13" s="421"/>
      <c r="D13" s="420" t="s">
        <v>91</v>
      </c>
      <c r="E13" s="421"/>
      <c r="F13" s="420" t="s">
        <v>92</v>
      </c>
      <c r="G13" s="421"/>
      <c r="H13" s="420" t="s">
        <v>93</v>
      </c>
      <c r="I13" s="421"/>
      <c r="J13" s="420" t="s">
        <v>94</v>
      </c>
      <c r="K13" s="417"/>
      <c r="L13" s="79"/>
      <c r="M13" s="79"/>
      <c r="N13" s="35"/>
      <c r="O13" s="35"/>
      <c r="P13" s="32"/>
    </row>
    <row r="14" spans="1:15" s="30" customFormat="1" ht="15" customHeight="1">
      <c r="A14" s="473"/>
      <c r="B14" s="16" t="s">
        <v>255</v>
      </c>
      <c r="C14" s="16" t="s">
        <v>32</v>
      </c>
      <c r="D14" s="16" t="s">
        <v>255</v>
      </c>
      <c r="E14" s="16" t="s">
        <v>32</v>
      </c>
      <c r="F14" s="16" t="s">
        <v>255</v>
      </c>
      <c r="G14" s="16" t="s">
        <v>32</v>
      </c>
      <c r="H14" s="16" t="s">
        <v>255</v>
      </c>
      <c r="I14" s="16" t="s">
        <v>32</v>
      </c>
      <c r="J14" s="16" t="s">
        <v>255</v>
      </c>
      <c r="K14" s="18" t="s">
        <v>32</v>
      </c>
      <c r="L14" s="35"/>
      <c r="M14" s="35"/>
      <c r="N14" s="35"/>
      <c r="O14" s="72"/>
    </row>
    <row r="15" spans="1:15" s="30" customFormat="1" ht="3.75" customHeight="1">
      <c r="A15" s="35"/>
      <c r="B15" s="219"/>
      <c r="C15" s="35"/>
      <c r="D15" s="72"/>
      <c r="E15" s="167"/>
      <c r="F15" s="72"/>
      <c r="G15" s="72"/>
      <c r="H15" s="72"/>
      <c r="I15" s="72"/>
      <c r="J15" s="35"/>
      <c r="K15" s="35"/>
      <c r="L15" s="35"/>
      <c r="M15" s="72"/>
      <c r="N15" s="35"/>
      <c r="O15" s="72"/>
    </row>
    <row r="16" spans="1:13" s="30" customFormat="1" ht="18" customHeight="1">
      <c r="A16" s="38">
        <v>21</v>
      </c>
      <c r="B16" s="42">
        <v>1117</v>
      </c>
      <c r="C16" s="41">
        <v>18786</v>
      </c>
      <c r="D16" s="41">
        <v>2141</v>
      </c>
      <c r="E16" s="41">
        <v>29218</v>
      </c>
      <c r="F16" s="41">
        <v>2015</v>
      </c>
      <c r="G16" s="41">
        <v>30031</v>
      </c>
      <c r="H16" s="41">
        <v>721</v>
      </c>
      <c r="I16" s="41">
        <v>12995</v>
      </c>
      <c r="J16" s="41">
        <v>2193</v>
      </c>
      <c r="K16" s="41">
        <v>40350</v>
      </c>
      <c r="L16" s="35"/>
      <c r="M16" s="72"/>
    </row>
    <row r="17" spans="1:13" ht="18" customHeight="1">
      <c r="A17" s="38">
        <v>22</v>
      </c>
      <c r="B17" s="42">
        <v>1038</v>
      </c>
      <c r="C17" s="41">
        <v>17789</v>
      </c>
      <c r="D17" s="41">
        <v>2256</v>
      </c>
      <c r="E17" s="41">
        <v>30029</v>
      </c>
      <c r="F17" s="41">
        <v>2077</v>
      </c>
      <c r="G17" s="41">
        <v>29669</v>
      </c>
      <c r="H17" s="41">
        <v>678</v>
      </c>
      <c r="I17" s="41">
        <v>12126</v>
      </c>
      <c r="J17" s="41">
        <v>2093</v>
      </c>
      <c r="K17" s="41">
        <v>36981</v>
      </c>
      <c r="L17" s="35"/>
      <c r="M17" s="35"/>
    </row>
    <row r="18" spans="1:13" ht="18" customHeight="1">
      <c r="A18" s="38">
        <v>23</v>
      </c>
      <c r="B18" s="42">
        <v>954</v>
      </c>
      <c r="C18" s="41">
        <v>17190</v>
      </c>
      <c r="D18" s="41">
        <v>2248</v>
      </c>
      <c r="E18" s="41">
        <v>30124</v>
      </c>
      <c r="F18" s="41">
        <v>2183</v>
      </c>
      <c r="G18" s="41">
        <v>30226</v>
      </c>
      <c r="H18" s="41">
        <v>707</v>
      </c>
      <c r="I18" s="41">
        <v>13094</v>
      </c>
      <c r="J18" s="41">
        <v>2462</v>
      </c>
      <c r="K18" s="41">
        <v>41545</v>
      </c>
      <c r="L18" s="35"/>
      <c r="M18" s="35"/>
    </row>
    <row r="19" spans="1:13" ht="18" customHeight="1">
      <c r="A19" s="38">
        <v>24</v>
      </c>
      <c r="B19" s="42">
        <v>767</v>
      </c>
      <c r="C19" s="41">
        <v>13338</v>
      </c>
      <c r="D19" s="41">
        <v>2112</v>
      </c>
      <c r="E19" s="41">
        <v>29769</v>
      </c>
      <c r="F19" s="41">
        <v>2175</v>
      </c>
      <c r="G19" s="41">
        <v>30777</v>
      </c>
      <c r="H19" s="41">
        <v>745</v>
      </c>
      <c r="I19" s="41">
        <v>14052</v>
      </c>
      <c r="J19" s="41">
        <v>2651</v>
      </c>
      <c r="K19" s="41">
        <v>40051</v>
      </c>
      <c r="L19" s="35"/>
      <c r="M19" s="35"/>
    </row>
    <row r="20" spans="1:13" ht="18" customHeight="1">
      <c r="A20" s="38">
        <v>25</v>
      </c>
      <c r="B20" s="42">
        <v>1090</v>
      </c>
      <c r="C20" s="41">
        <v>18930</v>
      </c>
      <c r="D20" s="41">
        <v>2136</v>
      </c>
      <c r="E20" s="41">
        <v>29217</v>
      </c>
      <c r="F20" s="41">
        <v>2261</v>
      </c>
      <c r="G20" s="41">
        <v>31629</v>
      </c>
      <c r="H20" s="41">
        <v>456</v>
      </c>
      <c r="I20" s="41">
        <v>8353</v>
      </c>
      <c r="J20" s="41">
        <v>2647</v>
      </c>
      <c r="K20" s="41">
        <v>37781</v>
      </c>
      <c r="L20" s="35"/>
      <c r="M20" s="35"/>
    </row>
    <row r="21" spans="1:13" s="30" customFormat="1" ht="5.25" customHeight="1">
      <c r="A21" s="91"/>
      <c r="B21" s="220"/>
      <c r="C21" s="91"/>
      <c r="D21" s="72"/>
      <c r="E21" s="31"/>
      <c r="F21" s="72"/>
      <c r="G21" s="35"/>
      <c r="H21" s="35"/>
      <c r="I21" s="35"/>
      <c r="J21" s="94"/>
      <c r="K21" s="94"/>
      <c r="L21" s="35"/>
      <c r="M21" s="35"/>
    </row>
    <row r="22" spans="1:13" s="30" customFormat="1" ht="13.5" customHeight="1">
      <c r="A22" s="143" t="s">
        <v>134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5"/>
      <c r="M22" s="75"/>
    </row>
    <row r="23" spans="1:13" s="30" customFormat="1" ht="12.75">
      <c r="A23" s="147" t="s">
        <v>248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72"/>
      <c r="M23" s="72"/>
    </row>
    <row r="24" spans="1:13" s="30" customFormat="1" ht="12.75">
      <c r="A24" s="147" t="s">
        <v>249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72"/>
      <c r="M24" s="72"/>
    </row>
    <row r="25" spans="1:13" s="30" customFormat="1" ht="12.75">
      <c r="A25" s="147" t="s">
        <v>250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72"/>
      <c r="M25" s="72"/>
    </row>
    <row r="26" spans="1:13" s="30" customFormat="1" ht="12.75">
      <c r="A26" s="147" t="s">
        <v>312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27" spans="1:13" s="30" customFormat="1" ht="12.7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</row>
    <row r="28" spans="1:13" s="30" customFormat="1" ht="12.75">
      <c r="A28" s="72"/>
      <c r="B28" s="72"/>
      <c r="C28" s="72"/>
      <c r="D28" s="139"/>
      <c r="E28" s="72"/>
      <c r="F28" s="72"/>
      <c r="G28" s="72"/>
      <c r="H28" s="72"/>
      <c r="I28" s="72"/>
      <c r="J28" s="72"/>
      <c r="K28" s="72"/>
      <c r="L28" s="72"/>
      <c r="M28" s="72"/>
    </row>
    <row r="29" spans="1:13" s="30" customFormat="1" ht="12.7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</row>
    <row r="30" spans="1:13" s="30" customFormat="1" ht="12.7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s="30" customFormat="1" ht="12.7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s="30" customFormat="1" ht="12.7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3" s="30" customFormat="1" ht="12.7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</row>
    <row r="34" spans="1:13" s="30" customFormat="1" ht="12.7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</row>
    <row r="35" spans="1:13" s="30" customFormat="1" ht="12.7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1:13" s="30" customFormat="1" ht="12.7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</row>
    <row r="37" spans="1:13" s="30" customFormat="1" ht="12.7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</row>
    <row r="38" spans="1:13" s="30" customFormat="1" ht="12.7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s="30" customFormat="1" ht="12.7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</row>
    <row r="40" spans="1:13" s="30" customFormat="1" ht="12.7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</row>
    <row r="41" spans="1:13" s="30" customFormat="1" ht="12.7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</row>
    <row r="42" spans="1:13" s="30" customFormat="1" ht="12.7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</row>
  </sheetData>
  <sheetProtection/>
  <mergeCells count="13">
    <mergeCell ref="B4:C4"/>
    <mergeCell ref="D4:E4"/>
    <mergeCell ref="F4:G4"/>
    <mergeCell ref="H4:I4"/>
    <mergeCell ref="A13:A14"/>
    <mergeCell ref="A4:A5"/>
    <mergeCell ref="J4:K4"/>
    <mergeCell ref="L4:M4"/>
    <mergeCell ref="B13:C13"/>
    <mergeCell ref="D13:E13"/>
    <mergeCell ref="F13:G13"/>
    <mergeCell ref="H13:I13"/>
    <mergeCell ref="J13:K13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15" sqref="A15"/>
    </sheetView>
  </sheetViews>
  <sheetFormatPr defaultColWidth="9.00390625" defaultRowHeight="13.5"/>
  <cols>
    <col min="1" max="1" width="5.75390625" style="63" customWidth="1"/>
    <col min="2" max="5" width="9.75390625" style="63" customWidth="1"/>
    <col min="6" max="9" width="9.625" style="63" customWidth="1"/>
    <col min="10" max="16384" width="9.00390625" style="60" customWidth="1"/>
  </cols>
  <sheetData>
    <row r="1" ht="12.75" customHeight="1">
      <c r="A1" s="139" t="s">
        <v>120</v>
      </c>
    </row>
    <row r="2" spans="1:9" ht="18" customHeight="1">
      <c r="A2" s="141" t="s">
        <v>189</v>
      </c>
      <c r="B2" s="180"/>
      <c r="C2" s="180"/>
      <c r="D2" s="180"/>
      <c r="E2" s="180"/>
      <c r="F2" s="180"/>
      <c r="G2" s="180"/>
      <c r="H2" s="180"/>
      <c r="I2" s="180"/>
    </row>
    <row r="3" spans="1:10" s="30" customFormat="1" ht="12.75" customHeight="1">
      <c r="A3" s="35"/>
      <c r="B3" s="35"/>
      <c r="C3" s="35"/>
      <c r="D3" s="35"/>
      <c r="E3" s="35"/>
      <c r="F3" s="35"/>
      <c r="G3" s="35"/>
      <c r="H3" s="35"/>
      <c r="I3" s="35"/>
      <c r="J3" s="32"/>
    </row>
    <row r="4" spans="1:6" s="30" customFormat="1" ht="25.5" customHeight="1">
      <c r="A4" s="323" t="s">
        <v>113</v>
      </c>
      <c r="B4" s="474" t="s">
        <v>95</v>
      </c>
      <c r="C4" s="475"/>
      <c r="D4" s="398" t="s">
        <v>188</v>
      </c>
      <c r="E4" s="402"/>
      <c r="F4" s="32"/>
    </row>
    <row r="5" spans="1:6" s="30" customFormat="1" ht="15.75" customHeight="1">
      <c r="A5" s="324"/>
      <c r="B5" s="178" t="s">
        <v>283</v>
      </c>
      <c r="C5" s="178" t="s">
        <v>302</v>
      </c>
      <c r="D5" s="178" t="s">
        <v>283</v>
      </c>
      <c r="E5" s="221" t="s">
        <v>302</v>
      </c>
      <c r="F5" s="32"/>
    </row>
    <row r="6" spans="1:6" s="30" customFormat="1" ht="3" customHeight="1">
      <c r="A6" s="367"/>
      <c r="B6" s="35"/>
      <c r="C6" s="35"/>
      <c r="D6" s="35"/>
      <c r="E6" s="35"/>
      <c r="F6" s="32"/>
    </row>
    <row r="7" spans="1:6" s="30" customFormat="1" ht="15.75" customHeight="1">
      <c r="A7" s="19">
        <v>21</v>
      </c>
      <c r="B7" s="325">
        <v>12</v>
      </c>
      <c r="C7" s="325">
        <v>58</v>
      </c>
      <c r="D7" s="325">
        <v>25</v>
      </c>
      <c r="E7" s="325">
        <v>81</v>
      </c>
      <c r="F7" s="32"/>
    </row>
    <row r="8" spans="1:9" ht="15.75" customHeight="1">
      <c r="A8" s="19">
        <v>22</v>
      </c>
      <c r="B8" s="325">
        <v>12</v>
      </c>
      <c r="C8" s="325">
        <v>55</v>
      </c>
      <c r="D8" s="325">
        <v>25</v>
      </c>
      <c r="E8" s="325">
        <v>83</v>
      </c>
      <c r="F8" s="89"/>
      <c r="G8" s="60"/>
      <c r="H8" s="60"/>
      <c r="I8" s="60"/>
    </row>
    <row r="9" spans="1:9" ht="15.75" customHeight="1">
      <c r="A9" s="19">
        <v>23</v>
      </c>
      <c r="B9" s="325">
        <v>12</v>
      </c>
      <c r="C9" s="325">
        <v>55</v>
      </c>
      <c r="D9" s="325">
        <v>29</v>
      </c>
      <c r="E9" s="325">
        <v>97</v>
      </c>
      <c r="F9" s="89"/>
      <c r="G9" s="60"/>
      <c r="H9" s="60"/>
      <c r="I9" s="60"/>
    </row>
    <row r="10" spans="1:9" ht="15.75" customHeight="1">
      <c r="A10" s="19">
        <v>24</v>
      </c>
      <c r="B10" s="325">
        <v>12</v>
      </c>
      <c r="C10" s="325">
        <v>52</v>
      </c>
      <c r="D10" s="325">
        <v>32</v>
      </c>
      <c r="E10" s="325">
        <v>102</v>
      </c>
      <c r="F10" s="89"/>
      <c r="G10" s="60"/>
      <c r="H10" s="60"/>
      <c r="I10" s="60"/>
    </row>
    <row r="11" spans="1:9" ht="15.75" customHeight="1">
      <c r="A11" s="19">
        <v>25</v>
      </c>
      <c r="B11" s="325">
        <v>12</v>
      </c>
      <c r="C11" s="325">
        <v>58</v>
      </c>
      <c r="D11" s="325">
        <v>28</v>
      </c>
      <c r="E11" s="325">
        <v>82</v>
      </c>
      <c r="F11" s="89"/>
      <c r="G11" s="60"/>
      <c r="H11" s="60"/>
      <c r="I11" s="60"/>
    </row>
    <row r="12" spans="1:6" s="30" customFormat="1" ht="3" customHeight="1">
      <c r="A12" s="368"/>
      <c r="B12" s="91"/>
      <c r="C12" s="91"/>
      <c r="D12" s="35"/>
      <c r="E12" s="35"/>
      <c r="F12" s="32"/>
    </row>
    <row r="13" spans="1:6" s="197" customFormat="1" ht="13.5" customHeight="1">
      <c r="A13" s="189" t="s">
        <v>138</v>
      </c>
      <c r="B13" s="326"/>
      <c r="C13" s="326"/>
      <c r="D13" s="327"/>
      <c r="E13" s="327"/>
      <c r="F13" s="196"/>
    </row>
    <row r="14" spans="1:6" s="197" customFormat="1" ht="13.5" customHeight="1">
      <c r="A14" s="328" t="s">
        <v>321</v>
      </c>
      <c r="B14" s="190"/>
      <c r="C14" s="329"/>
      <c r="D14" s="190"/>
      <c r="E14" s="190"/>
      <c r="F14" s="196"/>
    </row>
    <row r="15" spans="1:5" s="197" customFormat="1" ht="13.5" customHeight="1">
      <c r="A15" s="328"/>
      <c r="B15" s="190"/>
      <c r="C15" s="190"/>
      <c r="D15" s="190"/>
      <c r="E15" s="190"/>
    </row>
  </sheetData>
  <sheetProtection/>
  <mergeCells count="2">
    <mergeCell ref="B4:C4"/>
    <mergeCell ref="D4:E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A1">
      <selection activeCell="I23" sqref="I23"/>
    </sheetView>
  </sheetViews>
  <sheetFormatPr defaultColWidth="9.00390625" defaultRowHeight="13.5"/>
  <cols>
    <col min="1" max="1" width="7.75390625" style="63" customWidth="1"/>
    <col min="2" max="2" width="10.75390625" style="63" customWidth="1"/>
    <col min="3" max="3" width="12.125" style="63" customWidth="1"/>
    <col min="4" max="4" width="10.75390625" style="63" customWidth="1"/>
    <col min="5" max="5" width="12.125" style="63" customWidth="1"/>
    <col min="6" max="6" width="10.75390625" style="63" customWidth="1"/>
    <col min="7" max="7" width="12.125" style="63" customWidth="1"/>
    <col min="8" max="16384" width="9.00390625" style="60" customWidth="1"/>
  </cols>
  <sheetData>
    <row r="1" spans="1:8" ht="13.5" customHeight="1">
      <c r="A1" s="139" t="s">
        <v>120</v>
      </c>
      <c r="H1" s="63"/>
    </row>
    <row r="2" spans="1:8" ht="18" customHeight="1">
      <c r="A2" s="141" t="s">
        <v>253</v>
      </c>
      <c r="B2" s="180"/>
      <c r="C2" s="180"/>
      <c r="D2" s="180"/>
      <c r="E2" s="180"/>
      <c r="F2" s="180"/>
      <c r="G2" s="180"/>
      <c r="H2" s="180"/>
    </row>
    <row r="3" spans="1:8" ht="13.5" customHeight="1">
      <c r="A3" s="141"/>
      <c r="B3" s="180"/>
      <c r="C3" s="180"/>
      <c r="D3" s="180"/>
      <c r="E3" s="180"/>
      <c r="F3" s="180"/>
      <c r="G3" s="229" t="s">
        <v>195</v>
      </c>
      <c r="H3" s="180"/>
    </row>
    <row r="4" spans="1:8" s="30" customFormat="1" ht="15.75" customHeight="1">
      <c r="A4" s="424" t="s">
        <v>254</v>
      </c>
      <c r="B4" s="420" t="s">
        <v>116</v>
      </c>
      <c r="C4" s="421"/>
      <c r="D4" s="420" t="s">
        <v>191</v>
      </c>
      <c r="E4" s="421"/>
      <c r="F4" s="420" t="s">
        <v>192</v>
      </c>
      <c r="G4" s="417"/>
      <c r="H4" s="32"/>
    </row>
    <row r="5" spans="1:8" s="30" customFormat="1" ht="15.75" customHeight="1">
      <c r="A5" s="426"/>
      <c r="B5" s="16" t="s">
        <v>96</v>
      </c>
      <c r="C5" s="16" t="s">
        <v>97</v>
      </c>
      <c r="D5" s="16" t="s">
        <v>96</v>
      </c>
      <c r="E5" s="16" t="s">
        <v>97</v>
      </c>
      <c r="F5" s="16" t="s">
        <v>96</v>
      </c>
      <c r="G5" s="18" t="s">
        <v>97</v>
      </c>
      <c r="H5" s="32"/>
    </row>
    <row r="6" spans="1:8" s="30" customFormat="1" ht="3" customHeight="1">
      <c r="A6" s="38"/>
      <c r="B6" s="102"/>
      <c r="C6" s="264"/>
      <c r="D6" s="38"/>
      <c r="E6" s="38"/>
      <c r="F6" s="38"/>
      <c r="G6" s="38"/>
      <c r="H6" s="32"/>
    </row>
    <row r="7" spans="1:8" s="30" customFormat="1" ht="19.5" customHeight="1">
      <c r="A7" s="246">
        <v>21</v>
      </c>
      <c r="B7" s="239">
        <f aca="true" t="shared" si="0" ref="B7:C9">SUM(D7,F7)</f>
        <v>1387438</v>
      </c>
      <c r="C7" s="240">
        <f t="shared" si="0"/>
        <v>186290441</v>
      </c>
      <c r="D7" s="240">
        <v>270783</v>
      </c>
      <c r="E7" s="240">
        <v>71494100</v>
      </c>
      <c r="F7" s="240">
        <v>1116655</v>
      </c>
      <c r="G7" s="240">
        <v>114796341</v>
      </c>
      <c r="H7" s="32"/>
    </row>
    <row r="8" spans="1:8" ht="19.5" customHeight="1">
      <c r="A8" s="246">
        <v>22</v>
      </c>
      <c r="B8" s="239">
        <f t="shared" si="0"/>
        <v>1978241</v>
      </c>
      <c r="C8" s="240">
        <f t="shared" si="0"/>
        <v>304675480</v>
      </c>
      <c r="D8" s="240">
        <v>250533</v>
      </c>
      <c r="E8" s="240">
        <v>93041644</v>
      </c>
      <c r="F8" s="240">
        <v>1727708</v>
      </c>
      <c r="G8" s="240">
        <v>211633836</v>
      </c>
      <c r="H8" s="89"/>
    </row>
    <row r="9" spans="1:8" ht="19.5" customHeight="1">
      <c r="A9" s="246">
        <v>23</v>
      </c>
      <c r="B9" s="239">
        <f t="shared" si="0"/>
        <v>1291225</v>
      </c>
      <c r="C9" s="240">
        <f t="shared" si="0"/>
        <v>173348217</v>
      </c>
      <c r="D9" s="240">
        <v>224857</v>
      </c>
      <c r="E9" s="240">
        <v>60051146</v>
      </c>
      <c r="F9" s="240">
        <v>1066368</v>
      </c>
      <c r="G9" s="240">
        <v>113297071</v>
      </c>
      <c r="H9" s="89"/>
    </row>
    <row r="10" spans="1:8" ht="19.5" customHeight="1">
      <c r="A10" s="246">
        <v>24</v>
      </c>
      <c r="B10" s="239">
        <v>1712847</v>
      </c>
      <c r="C10" s="240">
        <v>233343071</v>
      </c>
      <c r="D10" s="240">
        <v>190622</v>
      </c>
      <c r="E10" s="240">
        <v>69326680</v>
      </c>
      <c r="F10" s="240">
        <v>1522225</v>
      </c>
      <c r="G10" s="240">
        <v>164016391</v>
      </c>
      <c r="H10" s="89"/>
    </row>
    <row r="11" spans="1:8" s="30" customFormat="1" ht="19.5" customHeight="1">
      <c r="A11" s="246">
        <v>25</v>
      </c>
      <c r="B11" s="375">
        <f aca="true" t="shared" si="1" ref="B11:G11">SUM(B13:B24)</f>
        <v>2003867</v>
      </c>
      <c r="C11" s="340">
        <f t="shared" si="1"/>
        <v>290770796</v>
      </c>
      <c r="D11" s="340">
        <f t="shared" si="1"/>
        <v>224083</v>
      </c>
      <c r="E11" s="340">
        <f t="shared" si="1"/>
        <v>80969565</v>
      </c>
      <c r="F11" s="340">
        <f t="shared" si="1"/>
        <v>1779784</v>
      </c>
      <c r="G11" s="340">
        <f t="shared" si="1"/>
        <v>209801231</v>
      </c>
      <c r="H11" s="32"/>
    </row>
    <row r="12" spans="1:8" s="30" customFormat="1" ht="3" customHeight="1">
      <c r="A12" s="253"/>
      <c r="B12" s="239"/>
      <c r="C12" s="240"/>
      <c r="D12" s="247"/>
      <c r="E12" s="253"/>
      <c r="F12" s="247"/>
      <c r="G12" s="253"/>
      <c r="H12" s="32"/>
    </row>
    <row r="13" spans="1:8" s="30" customFormat="1" ht="19.5" customHeight="1">
      <c r="A13" s="246" t="s">
        <v>98</v>
      </c>
      <c r="B13" s="375">
        <f aca="true" t="shared" si="2" ref="B13:B24">SUM(D13,F13)</f>
        <v>63821</v>
      </c>
      <c r="C13" s="340">
        <f aca="true" t="shared" si="3" ref="C13:C24">SUM(E13,G13)</f>
        <v>6916224</v>
      </c>
      <c r="D13" s="340">
        <v>10843</v>
      </c>
      <c r="E13" s="340">
        <v>2956440</v>
      </c>
      <c r="F13" s="340">
        <v>52978</v>
      </c>
      <c r="G13" s="340">
        <v>3959784</v>
      </c>
      <c r="H13" s="32"/>
    </row>
    <row r="14" spans="1:8" s="30" customFormat="1" ht="19.5" customHeight="1">
      <c r="A14" s="246" t="s">
        <v>99</v>
      </c>
      <c r="B14" s="375">
        <f t="shared" si="2"/>
        <v>80289</v>
      </c>
      <c r="C14" s="340">
        <f t="shared" si="3"/>
        <v>4694955</v>
      </c>
      <c r="D14" s="340">
        <v>22166</v>
      </c>
      <c r="E14" s="340">
        <v>2790561</v>
      </c>
      <c r="F14" s="340">
        <v>58123</v>
      </c>
      <c r="G14" s="340">
        <v>1904394</v>
      </c>
      <c r="H14" s="32"/>
    </row>
    <row r="15" spans="1:8" s="30" customFormat="1" ht="19.5" customHeight="1">
      <c r="A15" s="246" t="s">
        <v>100</v>
      </c>
      <c r="B15" s="375">
        <f t="shared" si="2"/>
        <v>27324</v>
      </c>
      <c r="C15" s="340">
        <f t="shared" si="3"/>
        <v>1733900</v>
      </c>
      <c r="D15" s="340">
        <v>8972</v>
      </c>
      <c r="E15" s="340">
        <v>1135509</v>
      </c>
      <c r="F15" s="340">
        <v>18352</v>
      </c>
      <c r="G15" s="340">
        <v>598391</v>
      </c>
      <c r="H15" s="32"/>
    </row>
    <row r="16" spans="1:8" s="30" customFormat="1" ht="19.5" customHeight="1">
      <c r="A16" s="246" t="s">
        <v>101</v>
      </c>
      <c r="B16" s="375">
        <f t="shared" si="2"/>
        <v>87758</v>
      </c>
      <c r="C16" s="340">
        <f t="shared" si="3"/>
        <v>4851001</v>
      </c>
      <c r="D16" s="340">
        <v>20722</v>
      </c>
      <c r="E16" s="340">
        <v>2752897</v>
      </c>
      <c r="F16" s="340">
        <v>67036</v>
      </c>
      <c r="G16" s="340">
        <v>2098104</v>
      </c>
      <c r="H16" s="32"/>
    </row>
    <row r="17" spans="1:8" s="30" customFormat="1" ht="19.5" customHeight="1">
      <c r="A17" s="246" t="s">
        <v>102</v>
      </c>
      <c r="B17" s="375">
        <f t="shared" si="2"/>
        <v>91931</v>
      </c>
      <c r="C17" s="340">
        <f t="shared" si="3"/>
        <v>6851978</v>
      </c>
      <c r="D17" s="340">
        <v>17128</v>
      </c>
      <c r="E17" s="340">
        <v>3463089</v>
      </c>
      <c r="F17" s="340">
        <v>74803</v>
      </c>
      <c r="G17" s="340">
        <v>3388889</v>
      </c>
      <c r="H17" s="32"/>
    </row>
    <row r="18" spans="1:8" s="30" customFormat="1" ht="19.5" customHeight="1">
      <c r="A18" s="246" t="s">
        <v>103</v>
      </c>
      <c r="B18" s="375">
        <f t="shared" si="2"/>
        <v>122522</v>
      </c>
      <c r="C18" s="340">
        <f t="shared" si="3"/>
        <v>12509733</v>
      </c>
      <c r="D18" s="340">
        <v>21274</v>
      </c>
      <c r="E18" s="340">
        <v>4804863</v>
      </c>
      <c r="F18" s="340">
        <v>101248</v>
      </c>
      <c r="G18" s="340">
        <v>7704870</v>
      </c>
      <c r="H18" s="32"/>
    </row>
    <row r="19" spans="1:8" s="30" customFormat="1" ht="19.5" customHeight="1">
      <c r="A19" s="246" t="s">
        <v>104</v>
      </c>
      <c r="B19" s="375">
        <f t="shared" si="2"/>
        <v>73822</v>
      </c>
      <c r="C19" s="340">
        <f t="shared" si="3"/>
        <v>5564442</v>
      </c>
      <c r="D19" s="340">
        <v>20677</v>
      </c>
      <c r="E19" s="340">
        <v>3027900</v>
      </c>
      <c r="F19" s="340">
        <v>53145</v>
      </c>
      <c r="G19" s="340">
        <v>2536542</v>
      </c>
      <c r="H19" s="32"/>
    </row>
    <row r="20" spans="1:8" s="30" customFormat="1" ht="19.5" customHeight="1">
      <c r="A20" s="246" t="s">
        <v>105</v>
      </c>
      <c r="B20" s="375">
        <f t="shared" si="2"/>
        <v>112237</v>
      </c>
      <c r="C20" s="340">
        <f t="shared" si="3"/>
        <v>10412183</v>
      </c>
      <c r="D20" s="340">
        <v>18632</v>
      </c>
      <c r="E20" s="340">
        <v>3979611</v>
      </c>
      <c r="F20" s="340">
        <v>93605</v>
      </c>
      <c r="G20" s="340">
        <v>6432572</v>
      </c>
      <c r="H20" s="32"/>
    </row>
    <row r="21" spans="1:8" s="30" customFormat="1" ht="19.5" customHeight="1">
      <c r="A21" s="246" t="s">
        <v>106</v>
      </c>
      <c r="B21" s="375">
        <f>SUM(D21,F21)</f>
        <v>633576</v>
      </c>
      <c r="C21" s="340">
        <f t="shared" si="3"/>
        <v>132778367</v>
      </c>
      <c r="D21" s="340">
        <v>30628</v>
      </c>
      <c r="E21" s="340">
        <v>30894148</v>
      </c>
      <c r="F21" s="340">
        <v>602948</v>
      </c>
      <c r="G21" s="340">
        <v>101884219</v>
      </c>
      <c r="H21" s="32"/>
    </row>
    <row r="22" spans="1:8" s="30" customFormat="1" ht="19.5" customHeight="1">
      <c r="A22" s="246" t="s">
        <v>107</v>
      </c>
      <c r="B22" s="375">
        <f t="shared" si="2"/>
        <v>548322</v>
      </c>
      <c r="C22" s="340">
        <f t="shared" si="3"/>
        <v>88326388</v>
      </c>
      <c r="D22" s="340">
        <v>23912</v>
      </c>
      <c r="E22" s="340">
        <v>17136647</v>
      </c>
      <c r="F22" s="340">
        <v>524410</v>
      </c>
      <c r="G22" s="340">
        <v>71189741</v>
      </c>
      <c r="H22" s="32"/>
    </row>
    <row r="23" spans="1:8" s="30" customFormat="1" ht="19.5" customHeight="1">
      <c r="A23" s="246" t="s">
        <v>108</v>
      </c>
      <c r="B23" s="375">
        <f t="shared" si="2"/>
        <v>43065</v>
      </c>
      <c r="C23" s="340">
        <f t="shared" si="3"/>
        <v>2669890</v>
      </c>
      <c r="D23" s="340">
        <v>10115</v>
      </c>
      <c r="E23" s="340">
        <v>1465720</v>
      </c>
      <c r="F23" s="340">
        <v>32950</v>
      </c>
      <c r="G23" s="340">
        <v>1204170</v>
      </c>
      <c r="H23" s="32"/>
    </row>
    <row r="24" spans="1:8" s="30" customFormat="1" ht="19.5" customHeight="1">
      <c r="A24" s="246" t="s">
        <v>109</v>
      </c>
      <c r="B24" s="375">
        <f t="shared" si="2"/>
        <v>119200</v>
      </c>
      <c r="C24" s="340">
        <f t="shared" si="3"/>
        <v>13461735</v>
      </c>
      <c r="D24" s="340">
        <v>19014</v>
      </c>
      <c r="E24" s="340">
        <v>6562180</v>
      </c>
      <c r="F24" s="340">
        <v>100186</v>
      </c>
      <c r="G24" s="340">
        <v>6899555</v>
      </c>
      <c r="H24" s="32"/>
    </row>
    <row r="25" spans="1:8" s="30" customFormat="1" ht="3" customHeight="1">
      <c r="A25" s="263"/>
      <c r="B25" s="254"/>
      <c r="C25" s="265"/>
      <c r="D25" s="240"/>
      <c r="E25" s="247"/>
      <c r="F25" s="247"/>
      <c r="G25" s="247"/>
      <c r="H25" s="32"/>
    </row>
    <row r="26" spans="1:7" s="30" customFormat="1" ht="13.5" customHeight="1">
      <c r="A26" s="143" t="s">
        <v>138</v>
      </c>
      <c r="B26" s="71"/>
      <c r="C26" s="71"/>
      <c r="D26" s="71"/>
      <c r="E26" s="71"/>
      <c r="F26" s="79"/>
      <c r="G26" s="79"/>
    </row>
    <row r="27" spans="1:29" s="224" customFormat="1" ht="13.5" customHeight="1">
      <c r="A27" s="162" t="s">
        <v>139</v>
      </c>
      <c r="B27" s="222"/>
      <c r="C27" s="222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</row>
    <row r="28" spans="1:33" s="183" customFormat="1" ht="13.5" customHeight="1">
      <c r="A28" s="162" t="s">
        <v>190</v>
      </c>
      <c r="B28" s="225"/>
      <c r="C28" s="225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</row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L24" sqref="L24"/>
    </sheetView>
  </sheetViews>
  <sheetFormatPr defaultColWidth="9.00390625" defaultRowHeight="13.5"/>
  <cols>
    <col min="1" max="1" width="6.625" style="45" customWidth="1"/>
    <col min="2" max="11" width="7.625" style="44" customWidth="1"/>
    <col min="12" max="16384" width="9.00390625" style="45" customWidth="1"/>
  </cols>
  <sheetData>
    <row r="1" spans="1:8" ht="12.75" customHeight="1">
      <c r="A1" s="139" t="s">
        <v>120</v>
      </c>
      <c r="B1" s="63"/>
      <c r="C1" s="63"/>
      <c r="D1" s="63"/>
      <c r="E1" s="63"/>
      <c r="F1" s="63"/>
      <c r="G1" s="63"/>
      <c r="H1" s="63"/>
    </row>
    <row r="2" spans="1:11" s="61" customFormat="1" ht="22.5" customHeight="1">
      <c r="A2" s="141" t="s">
        <v>123</v>
      </c>
      <c r="B2" s="180"/>
      <c r="C2" s="180"/>
      <c r="D2" s="180"/>
      <c r="E2" s="180"/>
      <c r="F2" s="180"/>
      <c r="G2" s="180"/>
      <c r="H2" s="180"/>
      <c r="I2" s="93"/>
      <c r="J2" s="93"/>
      <c r="K2" s="93"/>
    </row>
    <row r="3" spans="1:11" s="61" customFormat="1" ht="9.7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s="61" customFormat="1" ht="15.75" customHeight="1">
      <c r="A4" s="405" t="s">
        <v>204</v>
      </c>
      <c r="B4" s="418" t="s">
        <v>49</v>
      </c>
      <c r="C4" s="393" t="s">
        <v>68</v>
      </c>
      <c r="D4" s="394"/>
      <c r="E4" s="394"/>
      <c r="F4" s="394"/>
      <c r="G4" s="394"/>
      <c r="H4" s="395"/>
      <c r="I4" s="333" t="s">
        <v>69</v>
      </c>
      <c r="J4" s="417" t="s">
        <v>207</v>
      </c>
      <c r="K4" s="417"/>
    </row>
    <row r="5" spans="1:11" s="61" customFormat="1" ht="24" customHeight="1">
      <c r="A5" s="406"/>
      <c r="B5" s="419"/>
      <c r="C5" s="16" t="s">
        <v>205</v>
      </c>
      <c r="D5" s="16" t="s">
        <v>206</v>
      </c>
      <c r="E5" s="16" t="s">
        <v>70</v>
      </c>
      <c r="F5" s="16" t="s">
        <v>71</v>
      </c>
      <c r="G5" s="16" t="s">
        <v>72</v>
      </c>
      <c r="H5" s="16" t="s">
        <v>45</v>
      </c>
      <c r="I5" s="338" t="s">
        <v>152</v>
      </c>
      <c r="J5" s="15" t="s">
        <v>50</v>
      </c>
      <c r="K5" s="18" t="s">
        <v>73</v>
      </c>
    </row>
    <row r="6" spans="1:11" s="61" customFormat="1" ht="5.25" customHeight="1">
      <c r="A6" s="23"/>
      <c r="B6" s="20"/>
      <c r="C6" s="20"/>
      <c r="D6" s="20"/>
      <c r="E6" s="339"/>
      <c r="F6" s="20"/>
      <c r="G6" s="20"/>
      <c r="H6" s="20"/>
      <c r="I6" s="93"/>
      <c r="J6" s="93"/>
      <c r="K6" s="93"/>
    </row>
    <row r="7" spans="1:11" s="61" customFormat="1" ht="15.75" customHeight="1">
      <c r="A7" s="19">
        <v>21</v>
      </c>
      <c r="B7" s="340">
        <v>165704</v>
      </c>
      <c r="C7" s="340">
        <v>153073</v>
      </c>
      <c r="D7" s="340">
        <v>24648</v>
      </c>
      <c r="E7" s="340">
        <v>92436</v>
      </c>
      <c r="F7" s="340">
        <v>12041</v>
      </c>
      <c r="G7" s="340">
        <v>2220</v>
      </c>
      <c r="H7" s="340">
        <v>21728</v>
      </c>
      <c r="I7" s="340">
        <v>4089</v>
      </c>
      <c r="J7" s="340">
        <v>791</v>
      </c>
      <c r="K7" s="340">
        <v>8542</v>
      </c>
    </row>
    <row r="8" spans="1:11" s="50" customFormat="1" ht="15.75" customHeight="1">
      <c r="A8" s="19">
        <v>22</v>
      </c>
      <c r="B8" s="340">
        <v>167536</v>
      </c>
      <c r="C8" s="340">
        <v>155981</v>
      </c>
      <c r="D8" s="340">
        <v>23486</v>
      </c>
      <c r="E8" s="340">
        <v>96511</v>
      </c>
      <c r="F8" s="340">
        <v>12882</v>
      </c>
      <c r="G8" s="340">
        <v>1559</v>
      </c>
      <c r="H8" s="340">
        <v>21543</v>
      </c>
      <c r="I8" s="340">
        <v>4301</v>
      </c>
      <c r="J8" s="340">
        <v>702</v>
      </c>
      <c r="K8" s="340">
        <v>7254</v>
      </c>
    </row>
    <row r="9" spans="1:11" s="50" customFormat="1" ht="15.75" customHeight="1">
      <c r="A9" s="19">
        <v>23</v>
      </c>
      <c r="B9" s="340">
        <v>160906</v>
      </c>
      <c r="C9" s="340">
        <v>148307</v>
      </c>
      <c r="D9" s="340">
        <v>20492</v>
      </c>
      <c r="E9" s="340">
        <v>93720</v>
      </c>
      <c r="F9" s="340">
        <v>14435</v>
      </c>
      <c r="G9" s="340">
        <v>1054</v>
      </c>
      <c r="H9" s="340">
        <v>18606</v>
      </c>
      <c r="I9" s="340">
        <v>4815</v>
      </c>
      <c r="J9" s="340">
        <v>739</v>
      </c>
      <c r="K9" s="340">
        <v>7784</v>
      </c>
    </row>
    <row r="10" spans="1:11" s="50" customFormat="1" ht="15.75" customHeight="1">
      <c r="A10" s="19">
        <v>24</v>
      </c>
      <c r="B10" s="340">
        <v>169627</v>
      </c>
      <c r="C10" s="340">
        <v>154538</v>
      </c>
      <c r="D10" s="340">
        <v>21932</v>
      </c>
      <c r="E10" s="340">
        <v>95527</v>
      </c>
      <c r="F10" s="340">
        <v>14577</v>
      </c>
      <c r="G10" s="340">
        <v>3082</v>
      </c>
      <c r="H10" s="340">
        <v>19420</v>
      </c>
      <c r="I10" s="340">
        <v>4622</v>
      </c>
      <c r="J10" s="340">
        <v>907</v>
      </c>
      <c r="K10" s="340">
        <v>10467</v>
      </c>
    </row>
    <row r="11" spans="1:11" s="318" customFormat="1" ht="15.75" customHeight="1">
      <c r="A11" s="19">
        <v>25</v>
      </c>
      <c r="B11" s="340">
        <f aca="true" t="shared" si="0" ref="B11:K11">SUM(B13:B20)</f>
        <v>156323</v>
      </c>
      <c r="C11" s="340">
        <f t="shared" si="0"/>
        <v>143733</v>
      </c>
      <c r="D11" s="340">
        <f t="shared" si="0"/>
        <v>20260</v>
      </c>
      <c r="E11" s="340">
        <f t="shared" si="0"/>
        <v>89222</v>
      </c>
      <c r="F11" s="340">
        <f t="shared" si="0"/>
        <v>12842</v>
      </c>
      <c r="G11" s="340">
        <f t="shared" si="0"/>
        <v>3090</v>
      </c>
      <c r="H11" s="340">
        <f t="shared" si="0"/>
        <v>18319</v>
      </c>
      <c r="I11" s="340">
        <f t="shared" si="0"/>
        <v>6185</v>
      </c>
      <c r="J11" s="340">
        <f t="shared" si="0"/>
        <v>715</v>
      </c>
      <c r="K11" s="340">
        <f t="shared" si="0"/>
        <v>6405</v>
      </c>
    </row>
    <row r="12" spans="1:11" s="61" customFormat="1" ht="5.25" customHeight="1">
      <c r="A12" s="19"/>
      <c r="B12" s="269"/>
      <c r="C12" s="269"/>
      <c r="D12" s="269"/>
      <c r="E12" s="269"/>
      <c r="F12" s="269"/>
      <c r="G12" s="269"/>
      <c r="H12" s="269"/>
      <c r="I12" s="298"/>
      <c r="J12" s="298"/>
      <c r="K12" s="298"/>
    </row>
    <row r="13" spans="1:11" s="61" customFormat="1" ht="15.75" customHeight="1">
      <c r="A13" s="19" t="s">
        <v>260</v>
      </c>
      <c r="B13" s="340">
        <f aca="true" t="shared" si="1" ref="B13:B20">SUM(C13,I13,K13)</f>
        <v>9145</v>
      </c>
      <c r="C13" s="340">
        <f aca="true" t="shared" si="2" ref="C13:C20">SUM(D13:H13)</f>
        <v>8366</v>
      </c>
      <c r="D13" s="340">
        <v>1754</v>
      </c>
      <c r="E13" s="340">
        <v>4638</v>
      </c>
      <c r="F13" s="340">
        <v>516</v>
      </c>
      <c r="G13" s="340">
        <v>3</v>
      </c>
      <c r="H13" s="340">
        <v>1455</v>
      </c>
      <c r="I13" s="340">
        <v>300</v>
      </c>
      <c r="J13" s="340">
        <v>62</v>
      </c>
      <c r="K13" s="340">
        <v>479</v>
      </c>
    </row>
    <row r="14" spans="1:11" s="61" customFormat="1" ht="15.75" customHeight="1">
      <c r="A14" s="19" t="s">
        <v>13</v>
      </c>
      <c r="B14" s="340">
        <f t="shared" si="1"/>
        <v>18316</v>
      </c>
      <c r="C14" s="340">
        <f t="shared" si="2"/>
        <v>16368</v>
      </c>
      <c r="D14" s="340">
        <v>3506</v>
      </c>
      <c r="E14" s="340">
        <v>7413</v>
      </c>
      <c r="F14" s="340">
        <v>1943</v>
      </c>
      <c r="G14" s="340">
        <v>300</v>
      </c>
      <c r="H14" s="340">
        <v>3206</v>
      </c>
      <c r="I14" s="340">
        <v>588</v>
      </c>
      <c r="J14" s="340">
        <v>102</v>
      </c>
      <c r="K14" s="340">
        <v>1360</v>
      </c>
    </row>
    <row r="15" spans="1:11" s="61" customFormat="1" ht="15.75" customHeight="1">
      <c r="A15" s="19" t="s">
        <v>261</v>
      </c>
      <c r="B15" s="340">
        <f t="shared" si="1"/>
        <v>10407</v>
      </c>
      <c r="C15" s="340">
        <f t="shared" si="2"/>
        <v>8861</v>
      </c>
      <c r="D15" s="340">
        <v>1185</v>
      </c>
      <c r="E15" s="340">
        <v>6306</v>
      </c>
      <c r="F15" s="340">
        <v>353</v>
      </c>
      <c r="G15" s="340">
        <v>7</v>
      </c>
      <c r="H15" s="340">
        <v>1010</v>
      </c>
      <c r="I15" s="340">
        <v>284</v>
      </c>
      <c r="J15" s="340">
        <v>88</v>
      </c>
      <c r="K15" s="340">
        <v>1262</v>
      </c>
    </row>
    <row r="16" spans="1:11" s="61" customFormat="1" ht="15.75" customHeight="1">
      <c r="A16" s="19" t="s">
        <v>262</v>
      </c>
      <c r="B16" s="340">
        <f t="shared" si="1"/>
        <v>26003</v>
      </c>
      <c r="C16" s="340">
        <f t="shared" si="2"/>
        <v>23353</v>
      </c>
      <c r="D16" s="340">
        <v>4047</v>
      </c>
      <c r="E16" s="340">
        <v>13375</v>
      </c>
      <c r="F16" s="340">
        <v>1826</v>
      </c>
      <c r="G16" s="340">
        <v>317</v>
      </c>
      <c r="H16" s="340">
        <v>3788</v>
      </c>
      <c r="I16" s="340">
        <v>1913</v>
      </c>
      <c r="J16" s="340">
        <v>83</v>
      </c>
      <c r="K16" s="340">
        <v>737</v>
      </c>
    </row>
    <row r="17" spans="1:11" s="61" customFormat="1" ht="15.75" customHeight="1">
      <c r="A17" s="19" t="s">
        <v>263</v>
      </c>
      <c r="B17" s="340">
        <f t="shared" si="1"/>
        <v>22131</v>
      </c>
      <c r="C17" s="340">
        <f t="shared" si="2"/>
        <v>20780</v>
      </c>
      <c r="D17" s="340">
        <v>4452</v>
      </c>
      <c r="E17" s="340">
        <v>10340</v>
      </c>
      <c r="F17" s="340">
        <v>2171</v>
      </c>
      <c r="G17" s="340">
        <v>26</v>
      </c>
      <c r="H17" s="340">
        <v>3791</v>
      </c>
      <c r="I17" s="340">
        <v>414</v>
      </c>
      <c r="J17" s="340">
        <v>126</v>
      </c>
      <c r="K17" s="340">
        <v>937</v>
      </c>
    </row>
    <row r="18" spans="1:11" s="61" customFormat="1" ht="15.75" customHeight="1">
      <c r="A18" s="19" t="s">
        <v>12</v>
      </c>
      <c r="B18" s="340">
        <f t="shared" si="1"/>
        <v>26103</v>
      </c>
      <c r="C18" s="340">
        <f t="shared" si="2"/>
        <v>23109</v>
      </c>
      <c r="D18" s="340">
        <v>1656</v>
      </c>
      <c r="E18" s="340">
        <v>16020</v>
      </c>
      <c r="F18" s="340">
        <v>2296</v>
      </c>
      <c r="G18" s="340">
        <v>1574</v>
      </c>
      <c r="H18" s="340">
        <v>1563</v>
      </c>
      <c r="I18" s="340">
        <v>1467</v>
      </c>
      <c r="J18" s="340">
        <v>247</v>
      </c>
      <c r="K18" s="340">
        <v>1527</v>
      </c>
    </row>
    <row r="19" spans="1:11" s="61" customFormat="1" ht="15.75" customHeight="1">
      <c r="A19" s="19" t="s">
        <v>264</v>
      </c>
      <c r="B19" s="340">
        <f t="shared" si="1"/>
        <v>26566</v>
      </c>
      <c r="C19" s="340">
        <f t="shared" si="2"/>
        <v>25534</v>
      </c>
      <c r="D19" s="340">
        <v>2603</v>
      </c>
      <c r="E19" s="340">
        <v>17951</v>
      </c>
      <c r="F19" s="340">
        <v>1925</v>
      </c>
      <c r="G19" s="340">
        <v>623</v>
      </c>
      <c r="H19" s="340">
        <v>2432</v>
      </c>
      <c r="I19" s="340">
        <v>1011</v>
      </c>
      <c r="J19" s="269">
        <v>4</v>
      </c>
      <c r="K19" s="269">
        <v>21</v>
      </c>
    </row>
    <row r="20" spans="1:11" s="61" customFormat="1" ht="15.75" customHeight="1">
      <c r="A20" s="19" t="s">
        <v>265</v>
      </c>
      <c r="B20" s="340">
        <f t="shared" si="1"/>
        <v>17652</v>
      </c>
      <c r="C20" s="340">
        <f t="shared" si="2"/>
        <v>17362</v>
      </c>
      <c r="D20" s="340">
        <v>1057</v>
      </c>
      <c r="E20" s="340">
        <v>13179</v>
      </c>
      <c r="F20" s="340">
        <v>1812</v>
      </c>
      <c r="G20" s="340">
        <v>240</v>
      </c>
      <c r="H20" s="340">
        <v>1074</v>
      </c>
      <c r="I20" s="340">
        <v>208</v>
      </c>
      <c r="J20" s="269">
        <v>3</v>
      </c>
      <c r="K20" s="269">
        <v>82</v>
      </c>
    </row>
    <row r="21" spans="1:11" s="61" customFormat="1" ht="5.25" customHeight="1">
      <c r="A21" s="26"/>
      <c r="B21" s="40"/>
      <c r="C21" s="40"/>
      <c r="D21" s="40"/>
      <c r="E21" s="40"/>
      <c r="F21" s="40"/>
      <c r="G21" s="40"/>
      <c r="H21" s="40"/>
      <c r="I21" s="341"/>
      <c r="J21" s="341"/>
      <c r="K21" s="341"/>
    </row>
    <row r="22" spans="1:11" s="61" customFormat="1" ht="13.5" customHeight="1">
      <c r="A22" s="143" t="s">
        <v>130</v>
      </c>
      <c r="B22" s="24"/>
      <c r="C22" s="24"/>
      <c r="D22" s="24"/>
      <c r="E22" s="24"/>
      <c r="F22" s="24"/>
      <c r="G22" s="24"/>
      <c r="H22" s="24"/>
      <c r="I22" s="93"/>
      <c r="J22" s="93"/>
      <c r="K22" s="93"/>
    </row>
    <row r="23" spans="1:11" s="61" customFormat="1" ht="12.75">
      <c r="A23" s="5"/>
      <c r="B23" s="5"/>
      <c r="C23" s="5"/>
      <c r="D23" s="5"/>
      <c r="E23" s="5"/>
      <c r="F23" s="5"/>
      <c r="G23" s="5"/>
      <c r="H23" s="5"/>
      <c r="I23" s="59"/>
      <c r="J23" s="59"/>
      <c r="K23" s="59"/>
    </row>
    <row r="24" spans="1:11" s="61" customFormat="1" ht="12.75">
      <c r="A24" s="5"/>
      <c r="B24" s="5"/>
      <c r="C24" s="5"/>
      <c r="D24" s="5"/>
      <c r="E24" s="5"/>
      <c r="F24" s="5"/>
      <c r="G24" s="5"/>
      <c r="H24" s="5"/>
      <c r="I24" s="59"/>
      <c r="J24" s="59"/>
      <c r="K24" s="59"/>
    </row>
    <row r="25" ht="12.75">
      <c r="L25" s="61"/>
    </row>
  </sheetData>
  <sheetProtection/>
  <mergeCells count="4">
    <mergeCell ref="J4:K4"/>
    <mergeCell ref="B4:B5"/>
    <mergeCell ref="C4:H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29" sqref="E29"/>
    </sheetView>
  </sheetViews>
  <sheetFormatPr defaultColWidth="9.00390625" defaultRowHeight="13.5"/>
  <cols>
    <col min="1" max="1" width="4.75390625" style="44" customWidth="1"/>
    <col min="2" max="2" width="8.75390625" style="44" customWidth="1"/>
    <col min="3" max="7" width="11.75390625" style="44" customWidth="1"/>
    <col min="8" max="16384" width="9.00390625" style="45" customWidth="1"/>
  </cols>
  <sheetData>
    <row r="1" spans="1:7" s="61" customFormat="1" ht="12.75">
      <c r="A1" s="139" t="s">
        <v>120</v>
      </c>
      <c r="B1" s="5"/>
      <c r="C1" s="5"/>
      <c r="D1" s="5"/>
      <c r="E1" s="5"/>
      <c r="F1" s="5"/>
      <c r="G1" s="59"/>
    </row>
    <row r="2" spans="1:7" s="130" customFormat="1" ht="18" customHeight="1">
      <c r="A2" s="135" t="s">
        <v>124</v>
      </c>
      <c r="B2" s="135"/>
      <c r="C2" s="135"/>
      <c r="D2" s="135"/>
      <c r="E2" s="135"/>
      <c r="F2" s="135"/>
      <c r="G2" s="142"/>
    </row>
    <row r="3" spans="1:7" ht="9.75" customHeight="1">
      <c r="A3" s="93"/>
      <c r="B3" s="93"/>
      <c r="C3" s="93"/>
      <c r="D3" s="93"/>
      <c r="E3" s="93"/>
      <c r="F3" s="93"/>
      <c r="G3" s="63"/>
    </row>
    <row r="4" spans="1:7" ht="15.75" customHeight="1">
      <c r="A4" s="400" t="s">
        <v>113</v>
      </c>
      <c r="B4" s="418" t="s">
        <v>116</v>
      </c>
      <c r="C4" s="420" t="s">
        <v>266</v>
      </c>
      <c r="D4" s="421"/>
      <c r="E4" s="420" t="s">
        <v>267</v>
      </c>
      <c r="F4" s="421"/>
      <c r="G4" s="165" t="s">
        <v>268</v>
      </c>
    </row>
    <row r="5" spans="1:7" s="131" customFormat="1" ht="30" customHeight="1">
      <c r="A5" s="401"/>
      <c r="B5" s="419"/>
      <c r="C5" s="342" t="s">
        <v>208</v>
      </c>
      <c r="D5" s="389" t="s">
        <v>118</v>
      </c>
      <c r="E5" s="343" t="s">
        <v>14</v>
      </c>
      <c r="F5" s="344" t="s">
        <v>209</v>
      </c>
      <c r="G5" s="343" t="s">
        <v>119</v>
      </c>
    </row>
    <row r="6" spans="1:7" ht="4.5" customHeight="1">
      <c r="A6" s="19"/>
      <c r="B6" s="345"/>
      <c r="C6" s="70"/>
      <c r="D6" s="70"/>
      <c r="E6" s="70"/>
      <c r="F6" s="70"/>
      <c r="G6" s="70"/>
    </row>
    <row r="7" spans="1:7" s="69" customFormat="1" ht="15.75" customHeight="1">
      <c r="A7" s="19">
        <v>21</v>
      </c>
      <c r="B7" s="278">
        <f>SUM(C7:G7)</f>
        <v>27371</v>
      </c>
      <c r="C7" s="266">
        <v>12594</v>
      </c>
      <c r="D7" s="266">
        <v>3439</v>
      </c>
      <c r="E7" s="266">
        <v>2789</v>
      </c>
      <c r="F7" s="266">
        <v>2807</v>
      </c>
      <c r="G7" s="266">
        <v>5742</v>
      </c>
    </row>
    <row r="8" spans="1:7" s="46" customFormat="1" ht="15.75" customHeight="1">
      <c r="A8" s="19">
        <v>22</v>
      </c>
      <c r="B8" s="278">
        <f>SUM(C8:G8)</f>
        <v>27704</v>
      </c>
      <c r="C8" s="266">
        <v>13933</v>
      </c>
      <c r="D8" s="266">
        <v>3775</v>
      </c>
      <c r="E8" s="266">
        <v>2596</v>
      </c>
      <c r="F8" s="266">
        <v>3109</v>
      </c>
      <c r="G8" s="266">
        <v>4291</v>
      </c>
    </row>
    <row r="9" spans="1:7" s="69" customFormat="1" ht="15.75" customHeight="1">
      <c r="A9" s="19">
        <v>23</v>
      </c>
      <c r="B9" s="277">
        <f>SUM(C9:G9)</f>
        <v>28395</v>
      </c>
      <c r="C9" s="267">
        <v>14037</v>
      </c>
      <c r="D9" s="267">
        <v>3825</v>
      </c>
      <c r="E9" s="267">
        <v>2874</v>
      </c>
      <c r="F9" s="267">
        <v>3160</v>
      </c>
      <c r="G9" s="267">
        <v>4499</v>
      </c>
    </row>
    <row r="10" spans="1:7" s="69" customFormat="1" ht="15.75" customHeight="1">
      <c r="A10" s="19">
        <v>24</v>
      </c>
      <c r="B10" s="277">
        <f>SUM(C10:G10)</f>
        <v>28394</v>
      </c>
      <c r="C10" s="267">
        <v>14662</v>
      </c>
      <c r="D10" s="267">
        <v>4133</v>
      </c>
      <c r="E10" s="267">
        <v>2170</v>
      </c>
      <c r="F10" s="267">
        <v>2757</v>
      </c>
      <c r="G10" s="267">
        <v>4672</v>
      </c>
    </row>
    <row r="11" spans="1:7" s="69" customFormat="1" ht="15.75" customHeight="1">
      <c r="A11" s="19">
        <v>25</v>
      </c>
      <c r="B11" s="277">
        <f>SUM(C11:G11)</f>
        <v>27916</v>
      </c>
      <c r="C11" s="267">
        <v>14278</v>
      </c>
      <c r="D11" s="267">
        <v>4063</v>
      </c>
      <c r="E11" s="267">
        <v>2081</v>
      </c>
      <c r="F11" s="267">
        <v>2641</v>
      </c>
      <c r="G11" s="267">
        <v>4853</v>
      </c>
    </row>
    <row r="12" spans="1:7" ht="4.5" customHeight="1">
      <c r="A12" s="12"/>
      <c r="B12" s="132"/>
      <c r="C12" s="67"/>
      <c r="D12" s="67"/>
      <c r="E12" s="67"/>
      <c r="F12" s="67"/>
      <c r="G12" s="67"/>
    </row>
    <row r="13" spans="1:7" ht="13.5" customHeight="1">
      <c r="A13" s="143" t="s">
        <v>131</v>
      </c>
      <c r="B13" s="10"/>
      <c r="C13" s="10"/>
      <c r="D13" s="10"/>
      <c r="E13" s="10"/>
      <c r="F13" s="10"/>
      <c r="G13" s="63"/>
    </row>
    <row r="17" ht="12.75">
      <c r="G17" s="59"/>
    </row>
  </sheetData>
  <sheetProtection/>
  <mergeCells count="4">
    <mergeCell ref="C4:D4"/>
    <mergeCell ref="E4:F4"/>
    <mergeCell ref="A4:A5"/>
    <mergeCell ref="B4:B5"/>
  </mergeCells>
  <printOptions/>
  <pageMargins left="0.7874015748031497" right="0.7874015748031497" top="0.984251968503937" bottom="0.83" header="0.5118110236220472" footer="0.5118110236220472"/>
  <pageSetup horizontalDpi="600" verticalDpi="600" orientation="portrait" paperSize="9" r:id="rId1"/>
  <headerFooter alignWithMargins="0">
    <oddHeader>&amp;R&amp;8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0">
      <selection activeCell="I30" sqref="I30"/>
    </sheetView>
  </sheetViews>
  <sheetFormatPr defaultColWidth="9.00390625" defaultRowHeight="13.5"/>
  <cols>
    <col min="1" max="1" width="10.625" style="46" customWidth="1"/>
    <col min="2" max="2" width="0.875" style="46" customWidth="1"/>
    <col min="3" max="12" width="6.625" style="46" customWidth="1"/>
    <col min="13" max="16384" width="9.00390625" style="46" customWidth="1"/>
  </cols>
  <sheetData>
    <row r="1" s="130" customFormat="1" ht="12.75" customHeight="1">
      <c r="A1" s="139" t="s">
        <v>120</v>
      </c>
    </row>
    <row r="2" spans="1:12" ht="18" customHeight="1">
      <c r="A2" s="135" t="s">
        <v>125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s="48" customFormat="1" ht="16.5" customHeight="1">
      <c r="A4" s="424" t="s">
        <v>210</v>
      </c>
      <c r="B4" s="334"/>
      <c r="C4" s="420" t="s">
        <v>67</v>
      </c>
      <c r="D4" s="417"/>
      <c r="E4" s="417"/>
      <c r="F4" s="417"/>
      <c r="G4" s="417"/>
      <c r="H4" s="427" t="s">
        <v>74</v>
      </c>
      <c r="I4" s="428"/>
      <c r="J4" s="428"/>
      <c r="K4" s="428"/>
      <c r="L4" s="428"/>
    </row>
    <row r="5" spans="1:12" s="48" customFormat="1" ht="16.5" customHeight="1">
      <c r="A5" s="425"/>
      <c r="B5" s="19"/>
      <c r="C5" s="436" t="s">
        <v>15</v>
      </c>
      <c r="D5" s="437" t="s">
        <v>16</v>
      </c>
      <c r="E5" s="438"/>
      <c r="F5" s="439"/>
      <c r="G5" s="440" t="s">
        <v>17</v>
      </c>
      <c r="H5" s="429" t="s">
        <v>15</v>
      </c>
      <c r="I5" s="431" t="s">
        <v>16</v>
      </c>
      <c r="J5" s="432"/>
      <c r="K5" s="433"/>
      <c r="L5" s="434" t="s">
        <v>17</v>
      </c>
    </row>
    <row r="6" spans="1:12" s="48" customFormat="1" ht="16.5" customHeight="1">
      <c r="A6" s="426"/>
      <c r="B6" s="335"/>
      <c r="C6" s="419"/>
      <c r="D6" s="16" t="s">
        <v>4</v>
      </c>
      <c r="E6" s="18" t="s">
        <v>18</v>
      </c>
      <c r="F6" s="16" t="s">
        <v>19</v>
      </c>
      <c r="G6" s="411"/>
      <c r="H6" s="430"/>
      <c r="I6" s="305" t="s">
        <v>4</v>
      </c>
      <c r="J6" s="304" t="s">
        <v>18</v>
      </c>
      <c r="K6" s="305" t="s">
        <v>19</v>
      </c>
      <c r="L6" s="435"/>
    </row>
    <row r="7" spans="1:12" s="48" customFormat="1" ht="5.25" customHeight="1">
      <c r="A7" s="39"/>
      <c r="B7" s="23"/>
      <c r="C7" s="39"/>
      <c r="D7" s="39"/>
      <c r="E7" s="70"/>
      <c r="F7" s="39"/>
      <c r="G7" s="39"/>
      <c r="H7" s="372"/>
      <c r="I7" s="275"/>
      <c r="J7" s="306"/>
      <c r="K7" s="275"/>
      <c r="L7" s="275"/>
    </row>
    <row r="8" spans="1:12" ht="15.75" customHeight="1">
      <c r="A8" s="346" t="s">
        <v>20</v>
      </c>
      <c r="B8" s="230"/>
      <c r="C8" s="267">
        <v>3128</v>
      </c>
      <c r="D8" s="267">
        <v>1236</v>
      </c>
      <c r="E8" s="267">
        <v>775</v>
      </c>
      <c r="F8" s="267">
        <v>426</v>
      </c>
      <c r="G8" s="267">
        <v>691</v>
      </c>
      <c r="H8" s="277">
        <v>3369</v>
      </c>
      <c r="I8" s="267">
        <v>1299</v>
      </c>
      <c r="J8" s="267">
        <v>887</v>
      </c>
      <c r="K8" s="267">
        <v>424</v>
      </c>
      <c r="L8" s="267">
        <v>759</v>
      </c>
    </row>
    <row r="9" spans="1:12" ht="15.75" customHeight="1">
      <c r="A9" s="346" t="s">
        <v>21</v>
      </c>
      <c r="B9" s="230"/>
      <c r="C9" s="267">
        <v>3073</v>
      </c>
      <c r="D9" s="267">
        <v>1209</v>
      </c>
      <c r="E9" s="267">
        <v>765</v>
      </c>
      <c r="F9" s="267">
        <v>418</v>
      </c>
      <c r="G9" s="267">
        <v>681</v>
      </c>
      <c r="H9" s="277">
        <v>3305</v>
      </c>
      <c r="I9" s="267">
        <v>1272</v>
      </c>
      <c r="J9" s="267">
        <v>876</v>
      </c>
      <c r="K9" s="267">
        <v>413</v>
      </c>
      <c r="L9" s="267">
        <v>744</v>
      </c>
    </row>
    <row r="10" spans="1:12" ht="15.75" customHeight="1">
      <c r="A10" s="346" t="s">
        <v>22</v>
      </c>
      <c r="B10" s="230"/>
      <c r="C10" s="267">
        <v>14</v>
      </c>
      <c r="D10" s="267">
        <v>5</v>
      </c>
      <c r="E10" s="267">
        <v>4</v>
      </c>
      <c r="F10" s="267">
        <v>1</v>
      </c>
      <c r="G10" s="267">
        <v>4</v>
      </c>
      <c r="H10" s="277">
        <v>13</v>
      </c>
      <c r="I10" s="267">
        <v>6</v>
      </c>
      <c r="J10" s="267">
        <v>3</v>
      </c>
      <c r="K10" s="267">
        <v>1</v>
      </c>
      <c r="L10" s="267">
        <v>3</v>
      </c>
    </row>
    <row r="11" spans="1:12" ht="15.75" customHeight="1">
      <c r="A11" s="346" t="s">
        <v>23</v>
      </c>
      <c r="B11" s="230"/>
      <c r="C11" s="267">
        <v>22</v>
      </c>
      <c r="D11" s="267">
        <v>13</v>
      </c>
      <c r="E11" s="267">
        <v>2</v>
      </c>
      <c r="F11" s="267">
        <v>2</v>
      </c>
      <c r="G11" s="267">
        <v>5</v>
      </c>
      <c r="H11" s="277">
        <v>31</v>
      </c>
      <c r="I11" s="267">
        <v>13</v>
      </c>
      <c r="J11" s="267">
        <v>5</v>
      </c>
      <c r="K11" s="267">
        <v>5</v>
      </c>
      <c r="L11" s="267">
        <v>8</v>
      </c>
    </row>
    <row r="12" spans="1:12" ht="15.75" customHeight="1">
      <c r="A12" s="346" t="s">
        <v>24</v>
      </c>
      <c r="B12" s="230"/>
      <c r="C12" s="267">
        <v>19</v>
      </c>
      <c r="D12" s="267">
        <v>9</v>
      </c>
      <c r="E12" s="267">
        <v>4</v>
      </c>
      <c r="F12" s="267">
        <v>5</v>
      </c>
      <c r="G12" s="267">
        <v>1</v>
      </c>
      <c r="H12" s="277">
        <v>20</v>
      </c>
      <c r="I12" s="267">
        <v>8</v>
      </c>
      <c r="J12" s="267">
        <v>3</v>
      </c>
      <c r="K12" s="267">
        <v>5</v>
      </c>
      <c r="L12" s="267">
        <v>4</v>
      </c>
    </row>
    <row r="13" spans="1:12" s="48" customFormat="1" ht="5.25" customHeight="1">
      <c r="A13" s="346"/>
      <c r="B13" s="230"/>
      <c r="C13" s="347"/>
      <c r="D13" s="347"/>
      <c r="E13" s="347"/>
      <c r="F13" s="347"/>
      <c r="G13" s="303"/>
      <c r="H13" s="373"/>
      <c r="I13" s="307"/>
      <c r="J13" s="303"/>
      <c r="K13" s="307"/>
      <c r="L13" s="307"/>
    </row>
    <row r="14" spans="1:12" ht="16.5" customHeight="1">
      <c r="A14" s="424" t="s">
        <v>210</v>
      </c>
      <c r="B14" s="334"/>
      <c r="C14" s="427" t="s">
        <v>110</v>
      </c>
      <c r="D14" s="428"/>
      <c r="E14" s="428"/>
      <c r="F14" s="428"/>
      <c r="G14" s="428"/>
      <c r="H14" s="427" t="s">
        <v>229</v>
      </c>
      <c r="I14" s="428"/>
      <c r="J14" s="428"/>
      <c r="K14" s="428"/>
      <c r="L14" s="428"/>
    </row>
    <row r="15" spans="1:12" ht="16.5" customHeight="1">
      <c r="A15" s="425"/>
      <c r="B15" s="19"/>
      <c r="C15" s="429" t="s">
        <v>15</v>
      </c>
      <c r="D15" s="431" t="s">
        <v>16</v>
      </c>
      <c r="E15" s="432"/>
      <c r="F15" s="433"/>
      <c r="G15" s="434" t="s">
        <v>17</v>
      </c>
      <c r="H15" s="429" t="s">
        <v>15</v>
      </c>
      <c r="I15" s="431" t="s">
        <v>16</v>
      </c>
      <c r="J15" s="432"/>
      <c r="K15" s="433"/>
      <c r="L15" s="434" t="s">
        <v>17</v>
      </c>
    </row>
    <row r="16" spans="1:12" ht="16.5" customHeight="1">
      <c r="A16" s="426"/>
      <c r="B16" s="335"/>
      <c r="C16" s="430"/>
      <c r="D16" s="305" t="s">
        <v>4</v>
      </c>
      <c r="E16" s="304" t="s">
        <v>18</v>
      </c>
      <c r="F16" s="305" t="s">
        <v>19</v>
      </c>
      <c r="G16" s="435"/>
      <c r="H16" s="430"/>
      <c r="I16" s="305" t="s">
        <v>4</v>
      </c>
      <c r="J16" s="304" t="s">
        <v>18</v>
      </c>
      <c r="K16" s="305" t="s">
        <v>19</v>
      </c>
      <c r="L16" s="435"/>
    </row>
    <row r="17" spans="1:12" ht="3.75" customHeight="1">
      <c r="A17" s="39"/>
      <c r="B17" s="23"/>
      <c r="C17" s="275"/>
      <c r="D17" s="275"/>
      <c r="E17" s="306"/>
      <c r="F17" s="275"/>
      <c r="G17" s="275"/>
      <c r="H17" s="372"/>
      <c r="I17" s="275"/>
      <c r="J17" s="306"/>
      <c r="K17" s="275"/>
      <c r="L17" s="275"/>
    </row>
    <row r="18" spans="1:12" ht="15.75" customHeight="1">
      <c r="A18" s="346" t="s">
        <v>20</v>
      </c>
      <c r="B18" s="230"/>
      <c r="C18" s="267">
        <f>SUM(D18:G18)</f>
        <v>3576</v>
      </c>
      <c r="D18" s="267">
        <v>1310</v>
      </c>
      <c r="E18" s="267">
        <v>919</v>
      </c>
      <c r="F18" s="267">
        <v>451</v>
      </c>
      <c r="G18" s="267">
        <v>896</v>
      </c>
      <c r="H18" s="277">
        <f>SUM(I18:L18)</f>
        <v>3748</v>
      </c>
      <c r="I18" s="267">
        <v>1490</v>
      </c>
      <c r="J18" s="267">
        <v>898</v>
      </c>
      <c r="K18" s="267">
        <v>513</v>
      </c>
      <c r="L18" s="267">
        <v>847</v>
      </c>
    </row>
    <row r="19" spans="1:12" ht="15.75" customHeight="1">
      <c r="A19" s="346" t="s">
        <v>21</v>
      </c>
      <c r="B19" s="230"/>
      <c r="C19" s="267">
        <f>SUM(D19:G19)</f>
        <v>3521</v>
      </c>
      <c r="D19" s="267">
        <v>1289</v>
      </c>
      <c r="E19" s="267">
        <v>903</v>
      </c>
      <c r="F19" s="267">
        <v>443</v>
      </c>
      <c r="G19" s="267">
        <v>886</v>
      </c>
      <c r="H19" s="277">
        <f>SUM(I19:L19)</f>
        <v>3688</v>
      </c>
      <c r="I19" s="267">
        <v>1461</v>
      </c>
      <c r="J19" s="267">
        <v>886</v>
      </c>
      <c r="K19" s="267">
        <v>503</v>
      </c>
      <c r="L19" s="267">
        <v>838</v>
      </c>
    </row>
    <row r="20" spans="1:12" ht="15.75" customHeight="1">
      <c r="A20" s="346" t="s">
        <v>22</v>
      </c>
      <c r="B20" s="230"/>
      <c r="C20" s="267">
        <f>SUM(D20:G20)</f>
        <v>13</v>
      </c>
      <c r="D20" s="267">
        <v>6</v>
      </c>
      <c r="E20" s="267">
        <v>2</v>
      </c>
      <c r="F20" s="267">
        <v>1</v>
      </c>
      <c r="G20" s="267">
        <v>4</v>
      </c>
      <c r="H20" s="277">
        <f>SUM(I20:L20)</f>
        <v>10</v>
      </c>
      <c r="I20" s="267">
        <v>2</v>
      </c>
      <c r="J20" s="267">
        <v>1</v>
      </c>
      <c r="K20" s="267">
        <v>2</v>
      </c>
      <c r="L20" s="267">
        <v>5</v>
      </c>
    </row>
    <row r="21" spans="1:12" ht="15.75" customHeight="1">
      <c r="A21" s="346" t="s">
        <v>23</v>
      </c>
      <c r="B21" s="230"/>
      <c r="C21" s="267">
        <f>SUM(D21:G21)</f>
        <v>23</v>
      </c>
      <c r="D21" s="267">
        <v>9</v>
      </c>
      <c r="E21" s="267">
        <v>4</v>
      </c>
      <c r="F21" s="267">
        <v>6</v>
      </c>
      <c r="G21" s="267">
        <v>4</v>
      </c>
      <c r="H21" s="277">
        <f>SUM(I21:L21)</f>
        <v>36</v>
      </c>
      <c r="I21" s="267">
        <v>21</v>
      </c>
      <c r="J21" s="267">
        <v>5</v>
      </c>
      <c r="K21" s="267">
        <v>6</v>
      </c>
      <c r="L21" s="267">
        <v>4</v>
      </c>
    </row>
    <row r="22" spans="1:12" ht="15.75" customHeight="1">
      <c r="A22" s="346" t="s">
        <v>24</v>
      </c>
      <c r="B22" s="230"/>
      <c r="C22" s="267">
        <f>SUM(D22:G22)</f>
        <v>19</v>
      </c>
      <c r="D22" s="267">
        <v>6</v>
      </c>
      <c r="E22" s="267">
        <v>10</v>
      </c>
      <c r="F22" s="267">
        <v>1</v>
      </c>
      <c r="G22" s="267">
        <v>2</v>
      </c>
      <c r="H22" s="277">
        <f>SUM(I22:L22)</f>
        <v>14</v>
      </c>
      <c r="I22" s="267">
        <v>6</v>
      </c>
      <c r="J22" s="267">
        <v>6</v>
      </c>
      <c r="K22" s="267">
        <v>2</v>
      </c>
      <c r="L22" s="267">
        <v>0</v>
      </c>
    </row>
    <row r="23" spans="1:12" s="48" customFormat="1" ht="4.5" customHeight="1">
      <c r="A23" s="348"/>
      <c r="B23" s="78"/>
      <c r="C23" s="308"/>
      <c r="D23" s="308"/>
      <c r="E23" s="309"/>
      <c r="F23" s="308"/>
      <c r="G23" s="308"/>
      <c r="H23" s="374"/>
      <c r="I23" s="54"/>
      <c r="J23" s="105"/>
      <c r="K23" s="54"/>
      <c r="L23" s="54"/>
    </row>
    <row r="24" spans="1:12" s="48" customFormat="1" ht="15" customHeight="1">
      <c r="A24" s="424" t="s">
        <v>210</v>
      </c>
      <c r="B24" s="334"/>
      <c r="C24" s="427" t="s">
        <v>269</v>
      </c>
      <c r="D24" s="428"/>
      <c r="E24" s="428"/>
      <c r="F24" s="428"/>
      <c r="G24" s="428"/>
      <c r="H24" s="310"/>
      <c r="I24" s="310"/>
      <c r="J24" s="311"/>
      <c r="K24" s="310"/>
      <c r="L24" s="310"/>
    </row>
    <row r="25" spans="1:12" s="48" customFormat="1" ht="18.75" customHeight="1">
      <c r="A25" s="425"/>
      <c r="B25" s="19"/>
      <c r="C25" s="429" t="s">
        <v>15</v>
      </c>
      <c r="D25" s="431" t="s">
        <v>16</v>
      </c>
      <c r="E25" s="432"/>
      <c r="F25" s="433"/>
      <c r="G25" s="434" t="s">
        <v>17</v>
      </c>
      <c r="H25" s="310"/>
      <c r="I25" s="310"/>
      <c r="J25" s="311"/>
      <c r="K25" s="310"/>
      <c r="L25" s="310"/>
    </row>
    <row r="26" spans="1:12" ht="20.25" customHeight="1">
      <c r="A26" s="426"/>
      <c r="B26" s="335"/>
      <c r="C26" s="430"/>
      <c r="D26" s="305" t="s">
        <v>4</v>
      </c>
      <c r="E26" s="304" t="s">
        <v>18</v>
      </c>
      <c r="F26" s="305" t="s">
        <v>19</v>
      </c>
      <c r="G26" s="435"/>
      <c r="H26" s="312"/>
      <c r="I26" s="312"/>
      <c r="J26" s="312"/>
      <c r="K26" s="312"/>
      <c r="L26" s="312"/>
    </row>
    <row r="27" spans="1:12" ht="4.5" customHeight="1">
      <c r="A27" s="39"/>
      <c r="B27" s="23"/>
      <c r="C27" s="275"/>
      <c r="D27" s="275"/>
      <c r="E27" s="306"/>
      <c r="F27" s="275"/>
      <c r="G27" s="275"/>
      <c r="H27" s="313"/>
      <c r="I27" s="313"/>
      <c r="J27" s="313"/>
      <c r="K27" s="313"/>
      <c r="L27" s="313"/>
    </row>
    <row r="28" spans="1:12" ht="15.75" customHeight="1">
      <c r="A28" s="346" t="s">
        <v>20</v>
      </c>
      <c r="B28" s="230"/>
      <c r="C28" s="267">
        <f>SUM(D28:G28)</f>
        <v>3745</v>
      </c>
      <c r="D28" s="267">
        <v>1456</v>
      </c>
      <c r="E28" s="267">
        <v>881</v>
      </c>
      <c r="F28" s="267">
        <v>475</v>
      </c>
      <c r="G28" s="267">
        <v>933</v>
      </c>
      <c r="H28" s="313"/>
      <c r="I28" s="313"/>
      <c r="J28" s="313"/>
      <c r="K28" s="313"/>
      <c r="L28" s="313"/>
    </row>
    <row r="29" spans="1:12" ht="15.75" customHeight="1">
      <c r="A29" s="346" t="s">
        <v>21</v>
      </c>
      <c r="B29" s="230"/>
      <c r="C29" s="267">
        <f>SUM(D29:G29)</f>
        <v>3698</v>
      </c>
      <c r="D29" s="267">
        <v>1435</v>
      </c>
      <c r="E29" s="267">
        <v>860</v>
      </c>
      <c r="F29" s="267">
        <v>474</v>
      </c>
      <c r="G29" s="267">
        <v>929</v>
      </c>
      <c r="H29" s="349"/>
      <c r="I29" s="350"/>
      <c r="J29" s="350"/>
      <c r="K29" s="350"/>
      <c r="L29" s="350"/>
    </row>
    <row r="30" spans="1:12" ht="15.75" customHeight="1">
      <c r="A30" s="346" t="s">
        <v>22</v>
      </c>
      <c r="B30" s="230"/>
      <c r="C30" s="267">
        <f>SUM(D30:G30)</f>
        <v>7</v>
      </c>
      <c r="D30" s="267">
        <v>5</v>
      </c>
      <c r="E30" s="267">
        <v>2</v>
      </c>
      <c r="F30" s="267">
        <v>0</v>
      </c>
      <c r="G30" s="267">
        <v>0</v>
      </c>
      <c r="H30" s="351"/>
      <c r="I30" s="352"/>
      <c r="J30" s="352"/>
      <c r="K30" s="352"/>
      <c r="L30" s="352"/>
    </row>
    <row r="31" spans="1:12" s="48" customFormat="1" ht="15.75" customHeight="1">
      <c r="A31" s="346" t="s">
        <v>23</v>
      </c>
      <c r="B31" s="230"/>
      <c r="C31" s="267">
        <f>SUM(D31:G31)</f>
        <v>26</v>
      </c>
      <c r="D31" s="267">
        <v>11</v>
      </c>
      <c r="E31" s="267">
        <v>10</v>
      </c>
      <c r="F31" s="267">
        <v>1</v>
      </c>
      <c r="G31" s="267">
        <v>4</v>
      </c>
      <c r="H31" s="274"/>
      <c r="I31" s="314"/>
      <c r="J31" s="267"/>
      <c r="K31" s="267"/>
      <c r="L31" s="314"/>
    </row>
    <row r="32" spans="1:17" s="48" customFormat="1" ht="15.75" customHeight="1">
      <c r="A32" s="346" t="s">
        <v>24</v>
      </c>
      <c r="B32" s="230"/>
      <c r="C32" s="267">
        <f>SUM(D32:G32)</f>
        <v>14</v>
      </c>
      <c r="D32" s="267">
        <v>5</v>
      </c>
      <c r="E32" s="267">
        <v>9</v>
      </c>
      <c r="F32" s="267">
        <v>0</v>
      </c>
      <c r="G32" s="267">
        <v>0</v>
      </c>
      <c r="H32" s="274"/>
      <c r="I32" s="314"/>
      <c r="J32" s="267"/>
      <c r="K32" s="267"/>
      <c r="L32" s="310"/>
      <c r="M32" s="95"/>
      <c r="N32" s="95"/>
      <c r="O32" s="95"/>
      <c r="P32" s="95"/>
      <c r="Q32" s="95"/>
    </row>
    <row r="33" spans="1:17" s="48" customFormat="1" ht="5.25" customHeight="1">
      <c r="A33" s="348"/>
      <c r="B33" s="78"/>
      <c r="C33" s="54"/>
      <c r="D33" s="54"/>
      <c r="E33" s="105"/>
      <c r="F33" s="54"/>
      <c r="G33" s="54"/>
      <c r="H33" s="43"/>
      <c r="I33" s="52"/>
      <c r="J33" s="43"/>
      <c r="K33" s="43"/>
      <c r="L33" s="51"/>
      <c r="M33" s="47"/>
      <c r="N33" s="47"/>
      <c r="O33" s="47"/>
      <c r="P33" s="47"/>
      <c r="Q33" s="47"/>
    </row>
    <row r="34" spans="1:17" s="48" customFormat="1" ht="13.5" customHeight="1">
      <c r="A34" s="228" t="s">
        <v>132</v>
      </c>
      <c r="B34" s="98"/>
      <c r="C34" s="98"/>
      <c r="D34" s="41"/>
      <c r="E34" s="41"/>
      <c r="F34" s="40"/>
      <c r="G34" s="41"/>
      <c r="H34" s="41"/>
      <c r="I34" s="52"/>
      <c r="J34" s="41"/>
      <c r="K34" s="41"/>
      <c r="L34" s="51"/>
      <c r="M34" s="423"/>
      <c r="N34" s="423"/>
      <c r="O34" s="423"/>
      <c r="P34" s="85"/>
      <c r="Q34" s="85"/>
    </row>
    <row r="35" spans="1:17" s="48" customFormat="1" ht="15" customHeight="1">
      <c r="A35" s="29"/>
      <c r="B35" s="29"/>
      <c r="C35" s="41"/>
      <c r="D35" s="41"/>
      <c r="E35" s="41"/>
      <c r="F35" s="40"/>
      <c r="G35" s="41"/>
      <c r="H35" s="41"/>
      <c r="I35" s="52"/>
      <c r="J35" s="41"/>
      <c r="K35" s="41"/>
      <c r="M35" s="85"/>
      <c r="N35" s="85"/>
      <c r="O35" s="85"/>
      <c r="P35" s="85"/>
      <c r="Q35" s="85"/>
    </row>
    <row r="36" spans="1:17" s="69" customFormat="1" ht="15" customHeight="1">
      <c r="A36" s="29"/>
      <c r="B36" s="29"/>
      <c r="C36" s="41"/>
      <c r="D36" s="41"/>
      <c r="E36" s="41"/>
      <c r="F36" s="41"/>
      <c r="G36" s="41"/>
      <c r="H36" s="41"/>
      <c r="I36" s="32"/>
      <c r="J36" s="41"/>
      <c r="K36" s="41"/>
      <c r="M36" s="96"/>
      <c r="N36" s="96"/>
      <c r="O36" s="96"/>
      <c r="P36" s="96"/>
      <c r="Q36" s="96"/>
    </row>
    <row r="37" spans="1:8" ht="12.75">
      <c r="A37" s="76"/>
      <c r="B37" s="76"/>
      <c r="C37" s="34"/>
      <c r="D37" s="34"/>
      <c r="E37" s="34"/>
      <c r="F37" s="7"/>
      <c r="G37" s="34"/>
      <c r="H37" s="34"/>
    </row>
    <row r="38" spans="1:8" ht="12.75">
      <c r="A38" s="53"/>
      <c r="B38" s="53"/>
      <c r="C38" s="422"/>
      <c r="D38" s="422"/>
      <c r="E38" s="55"/>
      <c r="F38" s="56"/>
      <c r="G38" s="56"/>
      <c r="H38" s="56"/>
    </row>
    <row r="39" spans="1:8" ht="12.75">
      <c r="A39" s="97"/>
      <c r="B39" s="4"/>
      <c r="C39" s="4"/>
      <c r="D39" s="4"/>
      <c r="E39" s="4"/>
      <c r="F39" s="4"/>
      <c r="G39" s="4"/>
      <c r="H39" s="4"/>
    </row>
  </sheetData>
  <sheetProtection/>
  <mergeCells count="25">
    <mergeCell ref="H4:L4"/>
    <mergeCell ref="H5:H6"/>
    <mergeCell ref="I5:K5"/>
    <mergeCell ref="L5:L6"/>
    <mergeCell ref="H14:L14"/>
    <mergeCell ref="H15:H16"/>
    <mergeCell ref="I15:K15"/>
    <mergeCell ref="L15:L16"/>
    <mergeCell ref="A14:A16"/>
    <mergeCell ref="C14:G14"/>
    <mergeCell ref="C15:C16"/>
    <mergeCell ref="D15:F15"/>
    <mergeCell ref="G15:G16"/>
    <mergeCell ref="A4:A6"/>
    <mergeCell ref="C4:G4"/>
    <mergeCell ref="C5:C6"/>
    <mergeCell ref="D5:F5"/>
    <mergeCell ref="G5:G6"/>
    <mergeCell ref="C38:D38"/>
    <mergeCell ref="M34:O34"/>
    <mergeCell ref="A24:A26"/>
    <mergeCell ref="C24:G24"/>
    <mergeCell ref="C25:C26"/>
    <mergeCell ref="D25:F25"/>
    <mergeCell ref="G25:G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H30" sqref="H30"/>
    </sheetView>
  </sheetViews>
  <sheetFormatPr defaultColWidth="9.00390625" defaultRowHeight="13.5"/>
  <cols>
    <col min="1" max="1" width="6.625" style="46" customWidth="1"/>
    <col min="2" max="7" width="8.625" style="46" customWidth="1"/>
    <col min="8" max="16384" width="9.00390625" style="46" customWidth="1"/>
  </cols>
  <sheetData>
    <row r="1" spans="1:9" s="69" customFormat="1" ht="12.75" customHeight="1">
      <c r="A1" s="139" t="s">
        <v>120</v>
      </c>
      <c r="B1" s="41"/>
      <c r="C1" s="41"/>
      <c r="D1" s="41"/>
      <c r="E1" s="41"/>
      <c r="F1" s="41"/>
      <c r="G1" s="41"/>
      <c r="H1" s="96"/>
      <c r="I1" s="96"/>
    </row>
    <row r="2" spans="1:9" ht="18" customHeight="1">
      <c r="A2" s="135" t="s">
        <v>126</v>
      </c>
      <c r="B2" s="8"/>
      <c r="C2" s="8"/>
      <c r="D2" s="8"/>
      <c r="E2" s="8"/>
      <c r="F2" s="8"/>
      <c r="G2" s="8"/>
      <c r="H2" s="41"/>
      <c r="I2" s="41"/>
    </row>
    <row r="3" spans="1:9" ht="9.75" customHeight="1">
      <c r="A3" s="8"/>
      <c r="B3" s="8"/>
      <c r="C3" s="8"/>
      <c r="D3" s="8"/>
      <c r="E3" s="8"/>
      <c r="F3" s="8"/>
      <c r="G3" s="8"/>
      <c r="H3" s="41"/>
      <c r="I3" s="41"/>
    </row>
    <row r="4" spans="1:9" ht="11.25" customHeight="1">
      <c r="A4" s="424" t="s">
        <v>113</v>
      </c>
      <c r="B4" s="443" t="s">
        <v>303</v>
      </c>
      <c r="C4" s="444"/>
      <c r="D4" s="444"/>
      <c r="E4" s="445"/>
      <c r="F4" s="165" t="s">
        <v>66</v>
      </c>
      <c r="G4" s="165" t="s">
        <v>65</v>
      </c>
      <c r="H4" s="41"/>
      <c r="I4" s="41"/>
    </row>
    <row r="5" spans="1:9" ht="15.75" customHeight="1">
      <c r="A5" s="426"/>
      <c r="B5" s="18" t="s">
        <v>116</v>
      </c>
      <c r="C5" s="18" t="s">
        <v>304</v>
      </c>
      <c r="D5" s="18" t="s">
        <v>305</v>
      </c>
      <c r="E5" s="18" t="s">
        <v>306</v>
      </c>
      <c r="F5" s="18" t="s">
        <v>255</v>
      </c>
      <c r="G5" s="18" t="s">
        <v>255</v>
      </c>
      <c r="H5" s="34"/>
      <c r="I5" s="34"/>
    </row>
    <row r="6" spans="1:9" ht="5.25" customHeight="1">
      <c r="A6" s="39"/>
      <c r="B6" s="211"/>
      <c r="C6" s="353"/>
      <c r="D6" s="353"/>
      <c r="E6" s="353"/>
      <c r="F6" s="353"/>
      <c r="G6" s="353"/>
      <c r="H6" s="34"/>
      <c r="I6" s="34"/>
    </row>
    <row r="7" spans="1:9" ht="15.75" customHeight="1">
      <c r="A7" s="231">
        <v>21</v>
      </c>
      <c r="B7" s="277">
        <f>SUM(C7:E7)</f>
        <v>581</v>
      </c>
      <c r="C7" s="267">
        <v>290</v>
      </c>
      <c r="D7" s="267">
        <v>290</v>
      </c>
      <c r="E7" s="267">
        <v>1</v>
      </c>
      <c r="F7" s="267">
        <v>5</v>
      </c>
      <c r="G7" s="267">
        <v>880</v>
      </c>
      <c r="H7" s="50"/>
      <c r="I7" s="50"/>
    </row>
    <row r="8" spans="1:9" ht="15.75" customHeight="1">
      <c r="A8" s="231">
        <v>22</v>
      </c>
      <c r="B8" s="277">
        <f>SUM(C8:E8)</f>
        <v>586</v>
      </c>
      <c r="C8" s="267">
        <v>293</v>
      </c>
      <c r="D8" s="267">
        <v>293</v>
      </c>
      <c r="E8" s="266">
        <v>0</v>
      </c>
      <c r="F8" s="267">
        <v>5</v>
      </c>
      <c r="G8" s="267">
        <v>892</v>
      </c>
      <c r="H8" s="50"/>
      <c r="I8" s="50"/>
    </row>
    <row r="9" spans="1:7" s="69" customFormat="1" ht="15.75" customHeight="1">
      <c r="A9" s="231">
        <v>23</v>
      </c>
      <c r="B9" s="277">
        <f>SUM(C9:E9)</f>
        <v>583</v>
      </c>
      <c r="C9" s="267">
        <v>291</v>
      </c>
      <c r="D9" s="267">
        <v>291</v>
      </c>
      <c r="E9" s="266">
        <v>1</v>
      </c>
      <c r="F9" s="267">
        <v>5</v>
      </c>
      <c r="G9" s="267">
        <v>689</v>
      </c>
    </row>
    <row r="10" spans="1:7" s="69" customFormat="1" ht="15.75" customHeight="1">
      <c r="A10" s="231">
        <v>24</v>
      </c>
      <c r="B10" s="277">
        <f>SUM(C10:E10)</f>
        <v>586</v>
      </c>
      <c r="C10" s="267">
        <v>292</v>
      </c>
      <c r="D10" s="267">
        <v>292</v>
      </c>
      <c r="E10" s="266">
        <v>2</v>
      </c>
      <c r="F10" s="267">
        <v>5</v>
      </c>
      <c r="G10" s="267">
        <v>910</v>
      </c>
    </row>
    <row r="11" spans="1:7" s="69" customFormat="1" ht="15.75" customHeight="1">
      <c r="A11" s="231">
        <v>25</v>
      </c>
      <c r="B11" s="277">
        <f>SUM(C11:E11)</f>
        <v>578</v>
      </c>
      <c r="C11" s="267">
        <v>289</v>
      </c>
      <c r="D11" s="267">
        <v>289</v>
      </c>
      <c r="E11" s="266">
        <v>0</v>
      </c>
      <c r="F11" s="267">
        <v>4</v>
      </c>
      <c r="G11" s="267">
        <v>971</v>
      </c>
    </row>
    <row r="12" spans="1:7" ht="5.25" customHeight="1">
      <c r="A12" s="54"/>
      <c r="B12" s="441"/>
      <c r="C12" s="442"/>
      <c r="D12" s="105"/>
      <c r="E12" s="57"/>
      <c r="F12" s="57"/>
      <c r="G12" s="57"/>
    </row>
    <row r="13" spans="1:7" ht="13.5" customHeight="1">
      <c r="A13" s="143" t="s">
        <v>133</v>
      </c>
      <c r="B13" s="10"/>
      <c r="C13" s="10"/>
      <c r="D13" s="10"/>
      <c r="E13" s="10"/>
      <c r="F13" s="10"/>
      <c r="G13" s="10"/>
    </row>
    <row r="14" spans="1:7" ht="12.75">
      <c r="A14" s="29"/>
      <c r="B14" s="41"/>
      <c r="C14" s="41"/>
      <c r="D14" s="41"/>
      <c r="E14" s="40"/>
      <c r="F14" s="41"/>
      <c r="G14" s="41"/>
    </row>
    <row r="15" spans="1:7" ht="12.75">
      <c r="A15" s="29"/>
      <c r="B15" s="41"/>
      <c r="C15" s="41"/>
      <c r="D15" s="41"/>
      <c r="E15" s="41"/>
      <c r="F15" s="41"/>
      <c r="G15" s="41"/>
    </row>
    <row r="16" spans="1:7" ht="12.75">
      <c r="A16" s="76"/>
      <c r="B16" s="34"/>
      <c r="C16" s="34"/>
      <c r="D16" s="34"/>
      <c r="E16" s="7"/>
      <c r="F16" s="34"/>
      <c r="G16" s="34"/>
    </row>
    <row r="17" spans="1:7" ht="12.75">
      <c r="A17" s="76"/>
      <c r="B17" s="34"/>
      <c r="C17" s="34"/>
      <c r="D17" s="34"/>
      <c r="E17" s="7"/>
      <c r="F17" s="34"/>
      <c r="G17" s="34"/>
    </row>
    <row r="18" spans="1:7" ht="12.75">
      <c r="A18" s="53"/>
      <c r="B18" s="422"/>
      <c r="C18" s="422"/>
      <c r="D18" s="55"/>
      <c r="E18" s="56"/>
      <c r="F18" s="56"/>
      <c r="G18" s="56"/>
    </row>
    <row r="19" spans="1:7" ht="12.75">
      <c r="A19" s="97"/>
      <c r="B19" s="4"/>
      <c r="C19" s="4"/>
      <c r="D19" s="4"/>
      <c r="E19" s="4"/>
      <c r="F19" s="4"/>
      <c r="G19" s="4"/>
    </row>
  </sheetData>
  <sheetProtection/>
  <mergeCells count="4">
    <mergeCell ref="B18:C18"/>
    <mergeCell ref="B12:C12"/>
    <mergeCell ref="A4:A5"/>
    <mergeCell ref="B4:E4"/>
  </mergeCells>
  <printOptions/>
  <pageMargins left="0.7874015748031497" right="0.5905511811023623" top="0.984251968503937" bottom="0.984251968503937" header="0.5118110236220472" footer="0.5118110236220472"/>
  <pageSetup cellComments="asDisplayed" horizontalDpi="600" verticalDpi="600" orientation="portrait" paperSize="9" r:id="rId1"/>
  <headerFooter alignWithMargins="0">
    <oddHeader xml:space="preserve">&amp;L&amp;8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117"/>
  <sheetViews>
    <sheetView zoomScaleSheetLayoutView="100" zoomScalePageLayoutView="0" workbookViewId="0" topLeftCell="A98">
      <selection activeCell="Q78" sqref="Q78"/>
    </sheetView>
  </sheetViews>
  <sheetFormatPr defaultColWidth="9.00390625" defaultRowHeight="13.5"/>
  <cols>
    <col min="1" max="1" width="4.625" style="49" customWidth="1"/>
    <col min="2" max="2" width="5.625" style="49" customWidth="1"/>
    <col min="3" max="3" width="6.125" style="49" customWidth="1"/>
    <col min="4" max="4" width="5.625" style="49" customWidth="1"/>
    <col min="5" max="5" width="6.125" style="49" customWidth="1"/>
    <col min="6" max="6" width="5.625" style="49" customWidth="1"/>
    <col min="7" max="7" width="6.125" style="49" customWidth="1"/>
    <col min="8" max="8" width="5.625" style="49" customWidth="1"/>
    <col min="9" max="9" width="6.125" style="49" customWidth="1"/>
    <col min="10" max="10" width="5.625" style="49" customWidth="1"/>
    <col min="11" max="11" width="6.125" style="49" customWidth="1"/>
    <col min="12" max="12" width="5.625" style="49" customWidth="1"/>
    <col min="13" max="13" width="6.125" style="49" customWidth="1"/>
    <col min="14" max="14" width="5.625" style="49" customWidth="1"/>
    <col min="15" max="15" width="6.125" style="49" customWidth="1"/>
    <col min="16" max="17" width="9.00390625" style="49" customWidth="1"/>
    <col min="18" max="18" width="5.625" style="49" customWidth="1"/>
    <col min="19" max="16384" width="9.00390625" style="49" customWidth="1"/>
  </cols>
  <sheetData>
    <row r="1" spans="1:15" s="60" customFormat="1" ht="12.75" customHeight="1">
      <c r="A1" s="139" t="s">
        <v>120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</row>
    <row r="2" spans="1:15" ht="18" customHeight="1">
      <c r="A2" s="135" t="s">
        <v>127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2.75" customHeight="1">
      <c r="A3" s="13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0" customFormat="1" ht="12.75">
      <c r="A4" s="137" t="s">
        <v>58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s="30" customFormat="1" ht="15" customHeight="1">
      <c r="A5" s="421" t="s">
        <v>113</v>
      </c>
      <c r="B5" s="449" t="s">
        <v>0</v>
      </c>
      <c r="C5" s="446"/>
      <c r="D5" s="446" t="s">
        <v>25</v>
      </c>
      <c r="E5" s="446"/>
      <c r="F5" s="446" t="s">
        <v>26</v>
      </c>
      <c r="G5" s="446"/>
      <c r="H5" s="446" t="s">
        <v>27</v>
      </c>
      <c r="I5" s="446"/>
      <c r="J5" s="446" t="s">
        <v>28</v>
      </c>
      <c r="K5" s="446"/>
      <c r="L5" s="446" t="s">
        <v>29</v>
      </c>
      <c r="M5" s="446"/>
      <c r="N5" s="446" t="s">
        <v>30</v>
      </c>
      <c r="O5" s="447"/>
    </row>
    <row r="6" spans="1:15" s="30" customFormat="1" ht="15" customHeight="1">
      <c r="A6" s="439"/>
      <c r="B6" s="280" t="s">
        <v>31</v>
      </c>
      <c r="C6" s="281" t="s">
        <v>32</v>
      </c>
      <c r="D6" s="281" t="s">
        <v>31</v>
      </c>
      <c r="E6" s="281" t="s">
        <v>32</v>
      </c>
      <c r="F6" s="281" t="s">
        <v>31</v>
      </c>
      <c r="G6" s="281" t="s">
        <v>32</v>
      </c>
      <c r="H6" s="281" t="s">
        <v>31</v>
      </c>
      <c r="I6" s="281" t="s">
        <v>32</v>
      </c>
      <c r="J6" s="281" t="s">
        <v>31</v>
      </c>
      <c r="K6" s="281" t="s">
        <v>32</v>
      </c>
      <c r="L6" s="281" t="s">
        <v>31</v>
      </c>
      <c r="M6" s="281" t="s">
        <v>32</v>
      </c>
      <c r="N6" s="281" t="s">
        <v>31</v>
      </c>
      <c r="O6" s="282" t="s">
        <v>32</v>
      </c>
    </row>
    <row r="7" spans="1:15" s="30" customFormat="1" ht="3.75" customHeight="1">
      <c r="A7" s="33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</row>
    <row r="8" spans="1:15" s="30" customFormat="1" ht="12.75">
      <c r="A8" s="232">
        <v>21</v>
      </c>
      <c r="B8" s="354">
        <f aca="true" t="shared" si="0" ref="B8:C12">SUM(D8,F8,H8,J8,L8,N8,B17,D17,F17,H17,J17,L17)</f>
        <v>6653</v>
      </c>
      <c r="C8" s="354">
        <f t="shared" si="0"/>
        <v>116924</v>
      </c>
      <c r="D8" s="285">
        <v>872</v>
      </c>
      <c r="E8" s="285">
        <v>42209</v>
      </c>
      <c r="F8" s="285">
        <v>678</v>
      </c>
      <c r="G8" s="285">
        <v>7979</v>
      </c>
      <c r="H8" s="285">
        <v>817</v>
      </c>
      <c r="I8" s="285">
        <v>13027</v>
      </c>
      <c r="J8" s="285">
        <v>576</v>
      </c>
      <c r="K8" s="285">
        <v>5893</v>
      </c>
      <c r="L8" s="285">
        <v>804</v>
      </c>
      <c r="M8" s="285">
        <v>10726</v>
      </c>
      <c r="N8" s="285">
        <v>635</v>
      </c>
      <c r="O8" s="285">
        <v>11936</v>
      </c>
    </row>
    <row r="9" spans="1:15" ht="12.75">
      <c r="A9" s="232">
        <v>22</v>
      </c>
      <c r="B9" s="354">
        <f t="shared" si="0"/>
        <v>6563</v>
      </c>
      <c r="C9" s="354">
        <f t="shared" si="0"/>
        <v>109318</v>
      </c>
      <c r="D9" s="285">
        <v>904</v>
      </c>
      <c r="E9" s="285">
        <v>38267</v>
      </c>
      <c r="F9" s="285">
        <v>697</v>
      </c>
      <c r="G9" s="285">
        <v>8016</v>
      </c>
      <c r="H9" s="285">
        <v>831</v>
      </c>
      <c r="I9" s="285">
        <v>13791</v>
      </c>
      <c r="J9" s="285">
        <v>564</v>
      </c>
      <c r="K9" s="285">
        <v>5301</v>
      </c>
      <c r="L9" s="285">
        <v>784</v>
      </c>
      <c r="M9" s="285">
        <v>10034</v>
      </c>
      <c r="N9" s="285">
        <v>674</v>
      </c>
      <c r="O9" s="285">
        <v>11717</v>
      </c>
    </row>
    <row r="10" spans="1:15" s="30" customFormat="1" ht="12.75">
      <c r="A10" s="232">
        <v>23</v>
      </c>
      <c r="B10" s="354">
        <f t="shared" si="0"/>
        <v>6600</v>
      </c>
      <c r="C10" s="354">
        <f t="shared" si="0"/>
        <v>108913</v>
      </c>
      <c r="D10" s="285">
        <v>898</v>
      </c>
      <c r="E10" s="285">
        <v>37439</v>
      </c>
      <c r="F10" s="285">
        <v>691</v>
      </c>
      <c r="G10" s="285">
        <v>7654</v>
      </c>
      <c r="H10" s="285">
        <v>856</v>
      </c>
      <c r="I10" s="285">
        <v>12959</v>
      </c>
      <c r="J10" s="285">
        <v>551</v>
      </c>
      <c r="K10" s="285">
        <v>5498</v>
      </c>
      <c r="L10" s="285">
        <v>764</v>
      </c>
      <c r="M10" s="285">
        <v>10633</v>
      </c>
      <c r="N10" s="285">
        <v>695</v>
      </c>
      <c r="O10" s="285">
        <v>12568</v>
      </c>
    </row>
    <row r="11" spans="1:15" s="30" customFormat="1" ht="12.75">
      <c r="A11" s="232">
        <v>24</v>
      </c>
      <c r="B11" s="354">
        <f t="shared" si="0"/>
        <v>6793</v>
      </c>
      <c r="C11" s="354">
        <f t="shared" si="0"/>
        <v>129540</v>
      </c>
      <c r="D11" s="285">
        <v>927</v>
      </c>
      <c r="E11" s="285">
        <v>54344</v>
      </c>
      <c r="F11" s="285">
        <v>709</v>
      </c>
      <c r="G11" s="285">
        <v>7874</v>
      </c>
      <c r="H11" s="285">
        <v>893</v>
      </c>
      <c r="I11" s="285">
        <v>13881</v>
      </c>
      <c r="J11" s="285">
        <v>554</v>
      </c>
      <c r="K11" s="285">
        <v>5832</v>
      </c>
      <c r="L11" s="285">
        <v>764</v>
      </c>
      <c r="M11" s="285">
        <v>10615</v>
      </c>
      <c r="N11" s="285">
        <v>697</v>
      </c>
      <c r="O11" s="285">
        <v>12749</v>
      </c>
    </row>
    <row r="12" spans="1:15" s="30" customFormat="1" ht="12.75">
      <c r="A12" s="232">
        <v>25</v>
      </c>
      <c r="B12" s="354">
        <f t="shared" si="0"/>
        <v>6751</v>
      </c>
      <c r="C12" s="354">
        <f t="shared" si="0"/>
        <v>116497</v>
      </c>
      <c r="D12" s="285">
        <v>898</v>
      </c>
      <c r="E12" s="285">
        <v>43184</v>
      </c>
      <c r="F12" s="285">
        <v>676</v>
      </c>
      <c r="G12" s="285">
        <v>7455</v>
      </c>
      <c r="H12" s="285">
        <v>832</v>
      </c>
      <c r="I12" s="285">
        <v>13429</v>
      </c>
      <c r="J12" s="285">
        <v>529</v>
      </c>
      <c r="K12" s="285">
        <v>5389</v>
      </c>
      <c r="L12" s="285">
        <v>744</v>
      </c>
      <c r="M12" s="285">
        <v>10093</v>
      </c>
      <c r="N12" s="285">
        <v>686</v>
      </c>
      <c r="O12" s="285">
        <v>12714</v>
      </c>
    </row>
    <row r="13" spans="1:15" s="30" customFormat="1" ht="3.75" customHeight="1">
      <c r="A13" s="77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</row>
    <row r="14" spans="1:15" s="30" customFormat="1" ht="15" customHeight="1">
      <c r="A14" s="421" t="s">
        <v>113</v>
      </c>
      <c r="B14" s="449" t="s">
        <v>33</v>
      </c>
      <c r="C14" s="446"/>
      <c r="D14" s="446" t="s">
        <v>34</v>
      </c>
      <c r="E14" s="446"/>
      <c r="F14" s="446" t="s">
        <v>35</v>
      </c>
      <c r="G14" s="446"/>
      <c r="H14" s="446" t="s">
        <v>36</v>
      </c>
      <c r="I14" s="446"/>
      <c r="J14" s="446" t="s">
        <v>37</v>
      </c>
      <c r="K14" s="446"/>
      <c r="L14" s="446" t="s">
        <v>38</v>
      </c>
      <c r="M14" s="447"/>
      <c r="N14" s="288"/>
      <c r="O14" s="288"/>
    </row>
    <row r="15" spans="1:15" s="30" customFormat="1" ht="15" customHeight="1">
      <c r="A15" s="439"/>
      <c r="B15" s="280" t="s">
        <v>31</v>
      </c>
      <c r="C15" s="281" t="s">
        <v>32</v>
      </c>
      <c r="D15" s="281" t="s">
        <v>31</v>
      </c>
      <c r="E15" s="281" t="s">
        <v>32</v>
      </c>
      <c r="F15" s="281" t="s">
        <v>31</v>
      </c>
      <c r="G15" s="281" t="s">
        <v>32</v>
      </c>
      <c r="H15" s="281" t="s">
        <v>31</v>
      </c>
      <c r="I15" s="281" t="s">
        <v>32</v>
      </c>
      <c r="J15" s="281" t="s">
        <v>31</v>
      </c>
      <c r="K15" s="281" t="s">
        <v>32</v>
      </c>
      <c r="L15" s="281" t="s">
        <v>31</v>
      </c>
      <c r="M15" s="282" t="s">
        <v>32</v>
      </c>
      <c r="N15" s="289"/>
      <c r="O15" s="289"/>
    </row>
    <row r="16" spans="1:15" s="30" customFormat="1" ht="3.75" customHeight="1">
      <c r="A16" s="33"/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</row>
    <row r="17" spans="1:15" s="30" customFormat="1" ht="12.75">
      <c r="A17" s="232">
        <v>21</v>
      </c>
      <c r="B17" s="291">
        <v>588</v>
      </c>
      <c r="C17" s="285">
        <v>10529</v>
      </c>
      <c r="D17" s="285">
        <v>551</v>
      </c>
      <c r="E17" s="285">
        <v>6398</v>
      </c>
      <c r="F17" s="285">
        <v>190</v>
      </c>
      <c r="G17" s="285">
        <v>1124</v>
      </c>
      <c r="H17" s="285">
        <v>589</v>
      </c>
      <c r="I17" s="285">
        <v>4553</v>
      </c>
      <c r="J17" s="285">
        <v>101</v>
      </c>
      <c r="K17" s="285">
        <v>691</v>
      </c>
      <c r="L17" s="285">
        <v>252</v>
      </c>
      <c r="M17" s="285">
        <v>1859</v>
      </c>
      <c r="N17" s="290"/>
      <c r="O17" s="290"/>
    </row>
    <row r="18" spans="1:15" ht="12.75">
      <c r="A18" s="232">
        <v>22</v>
      </c>
      <c r="B18" s="291">
        <v>610</v>
      </c>
      <c r="C18" s="285">
        <v>10219</v>
      </c>
      <c r="D18" s="285">
        <v>357</v>
      </c>
      <c r="E18" s="285">
        <v>4539</v>
      </c>
      <c r="F18" s="285">
        <v>226</v>
      </c>
      <c r="G18" s="285">
        <v>1260</v>
      </c>
      <c r="H18" s="285">
        <v>570</v>
      </c>
      <c r="I18" s="285">
        <v>3904</v>
      </c>
      <c r="J18" s="285">
        <v>90</v>
      </c>
      <c r="K18" s="285">
        <v>683</v>
      </c>
      <c r="L18" s="285">
        <v>256</v>
      </c>
      <c r="M18" s="285">
        <v>1587</v>
      </c>
      <c r="N18" s="292"/>
      <c r="O18" s="292"/>
    </row>
    <row r="19" spans="1:15" s="30" customFormat="1" ht="12.75">
      <c r="A19" s="232">
        <v>23</v>
      </c>
      <c r="B19" s="285">
        <v>622</v>
      </c>
      <c r="C19" s="285">
        <v>9957</v>
      </c>
      <c r="D19" s="285">
        <v>352</v>
      </c>
      <c r="E19" s="285">
        <v>4768</v>
      </c>
      <c r="F19" s="285">
        <v>214</v>
      </c>
      <c r="G19" s="285">
        <v>1269</v>
      </c>
      <c r="H19" s="285">
        <v>585</v>
      </c>
      <c r="I19" s="285">
        <v>3998</v>
      </c>
      <c r="J19" s="285">
        <v>111</v>
      </c>
      <c r="K19" s="285">
        <v>656</v>
      </c>
      <c r="L19" s="285">
        <v>261</v>
      </c>
      <c r="M19" s="285">
        <v>1514</v>
      </c>
      <c r="N19" s="290"/>
      <c r="O19" s="290"/>
    </row>
    <row r="20" spans="1:15" s="30" customFormat="1" ht="12.75">
      <c r="A20" s="232">
        <v>24</v>
      </c>
      <c r="B20" s="285">
        <v>644</v>
      </c>
      <c r="C20" s="285">
        <v>11261</v>
      </c>
      <c r="D20" s="285">
        <v>373</v>
      </c>
      <c r="E20" s="285">
        <v>5246</v>
      </c>
      <c r="F20" s="285">
        <v>238</v>
      </c>
      <c r="G20" s="285">
        <v>1280</v>
      </c>
      <c r="H20" s="285">
        <v>613</v>
      </c>
      <c r="I20" s="285">
        <v>4624</v>
      </c>
      <c r="J20" s="285">
        <v>107</v>
      </c>
      <c r="K20" s="285">
        <v>650</v>
      </c>
      <c r="L20" s="285">
        <v>274</v>
      </c>
      <c r="M20" s="285">
        <v>1184</v>
      </c>
      <c r="N20" s="290"/>
      <c r="O20" s="290"/>
    </row>
    <row r="21" spans="1:15" s="30" customFormat="1" ht="12.75">
      <c r="A21" s="232">
        <v>25</v>
      </c>
      <c r="B21" s="285">
        <v>641</v>
      </c>
      <c r="C21" s="285">
        <v>10602</v>
      </c>
      <c r="D21" s="285">
        <v>440</v>
      </c>
      <c r="E21" s="285">
        <v>5616</v>
      </c>
      <c r="F21" s="285">
        <v>195</v>
      </c>
      <c r="G21" s="285">
        <v>1093</v>
      </c>
      <c r="H21" s="285">
        <v>625</v>
      </c>
      <c r="I21" s="285">
        <v>4389</v>
      </c>
      <c r="J21" s="285">
        <v>92</v>
      </c>
      <c r="K21" s="285">
        <v>644</v>
      </c>
      <c r="L21" s="285">
        <v>393</v>
      </c>
      <c r="M21" s="285">
        <v>1889</v>
      </c>
      <c r="N21" s="290"/>
      <c r="O21" s="290"/>
    </row>
    <row r="22" spans="1:15" s="30" customFormat="1" ht="3.75" customHeight="1">
      <c r="A22" s="78"/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</row>
    <row r="23" spans="1:15" s="30" customFormat="1" ht="12.75" customHeight="1">
      <c r="A23" s="143"/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4"/>
      <c r="O23" s="294"/>
    </row>
    <row r="24" spans="1:15" s="30" customFormat="1" ht="12.75" customHeight="1">
      <c r="A24" s="137" t="s">
        <v>59</v>
      </c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</row>
    <row r="25" spans="1:15" s="30" customFormat="1" ht="15" customHeight="1">
      <c r="A25" s="421" t="s">
        <v>113</v>
      </c>
      <c r="B25" s="449" t="s">
        <v>0</v>
      </c>
      <c r="C25" s="446"/>
      <c r="D25" s="446" t="s">
        <v>25</v>
      </c>
      <c r="E25" s="446"/>
      <c r="F25" s="446" t="s">
        <v>28</v>
      </c>
      <c r="G25" s="446"/>
      <c r="H25" s="446" t="s">
        <v>29</v>
      </c>
      <c r="I25" s="446"/>
      <c r="J25" s="446" t="s">
        <v>30</v>
      </c>
      <c r="K25" s="446"/>
      <c r="L25" s="446" t="s">
        <v>34</v>
      </c>
      <c r="M25" s="446"/>
      <c r="N25" s="446" t="s">
        <v>35</v>
      </c>
      <c r="O25" s="447"/>
    </row>
    <row r="26" spans="1:15" s="30" customFormat="1" ht="15" customHeight="1">
      <c r="A26" s="439"/>
      <c r="B26" s="280" t="s">
        <v>31</v>
      </c>
      <c r="C26" s="281" t="s">
        <v>32</v>
      </c>
      <c r="D26" s="281" t="s">
        <v>31</v>
      </c>
      <c r="E26" s="281" t="s">
        <v>32</v>
      </c>
      <c r="F26" s="281" t="s">
        <v>31</v>
      </c>
      <c r="G26" s="281" t="s">
        <v>32</v>
      </c>
      <c r="H26" s="281" t="s">
        <v>31</v>
      </c>
      <c r="I26" s="281" t="s">
        <v>32</v>
      </c>
      <c r="J26" s="281" t="s">
        <v>31</v>
      </c>
      <c r="K26" s="281" t="s">
        <v>32</v>
      </c>
      <c r="L26" s="281" t="s">
        <v>31</v>
      </c>
      <c r="M26" s="281" t="s">
        <v>32</v>
      </c>
      <c r="N26" s="281" t="s">
        <v>31</v>
      </c>
      <c r="O26" s="282" t="s">
        <v>32</v>
      </c>
    </row>
    <row r="27" spans="1:15" s="30" customFormat="1" ht="3.75" customHeight="1">
      <c r="A27" s="33"/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</row>
    <row r="28" spans="1:15" s="30" customFormat="1" ht="12.75">
      <c r="A28" s="232">
        <v>21</v>
      </c>
      <c r="B28" s="284">
        <f aca="true" t="shared" si="1" ref="B28:C32">SUM(D28,F28,H28,J28,L28,N28,B37)</f>
        <v>3291</v>
      </c>
      <c r="C28" s="284">
        <f t="shared" si="1"/>
        <v>52238</v>
      </c>
      <c r="D28" s="285">
        <v>770</v>
      </c>
      <c r="E28" s="285">
        <v>17603</v>
      </c>
      <c r="F28" s="285">
        <v>544</v>
      </c>
      <c r="G28" s="285">
        <v>5540</v>
      </c>
      <c r="H28" s="285">
        <v>627</v>
      </c>
      <c r="I28" s="285">
        <v>10981</v>
      </c>
      <c r="J28" s="285">
        <v>657</v>
      </c>
      <c r="K28" s="285">
        <v>9060</v>
      </c>
      <c r="L28" s="285">
        <v>573</v>
      </c>
      <c r="M28" s="285">
        <v>8212</v>
      </c>
      <c r="N28" s="285">
        <v>0</v>
      </c>
      <c r="O28" s="285">
        <v>0</v>
      </c>
    </row>
    <row r="29" spans="1:15" ht="12.75">
      <c r="A29" s="232">
        <v>22</v>
      </c>
      <c r="B29" s="284">
        <f t="shared" si="1"/>
        <v>3354</v>
      </c>
      <c r="C29" s="284">
        <f t="shared" si="1"/>
        <v>54215</v>
      </c>
      <c r="D29" s="285">
        <v>792</v>
      </c>
      <c r="E29" s="285">
        <v>17410</v>
      </c>
      <c r="F29" s="285">
        <v>525</v>
      </c>
      <c r="G29" s="285">
        <v>6068</v>
      </c>
      <c r="H29" s="285">
        <v>655</v>
      </c>
      <c r="I29" s="285">
        <v>11048</v>
      </c>
      <c r="J29" s="285">
        <v>685</v>
      </c>
      <c r="K29" s="285">
        <v>10356</v>
      </c>
      <c r="L29" s="285">
        <v>574</v>
      </c>
      <c r="M29" s="285">
        <v>8644</v>
      </c>
      <c r="N29" s="285">
        <v>0</v>
      </c>
      <c r="O29" s="285">
        <v>0</v>
      </c>
    </row>
    <row r="30" spans="1:15" s="30" customFormat="1" ht="12.75">
      <c r="A30" s="232">
        <v>23</v>
      </c>
      <c r="B30" s="284">
        <f t="shared" si="1"/>
        <v>3217</v>
      </c>
      <c r="C30" s="284">
        <f t="shared" si="1"/>
        <v>50099</v>
      </c>
      <c r="D30" s="285">
        <v>830</v>
      </c>
      <c r="E30" s="285">
        <v>16009</v>
      </c>
      <c r="F30" s="285">
        <v>495</v>
      </c>
      <c r="G30" s="285">
        <v>5720</v>
      </c>
      <c r="H30" s="285">
        <v>644</v>
      </c>
      <c r="I30" s="285">
        <v>10592</v>
      </c>
      <c r="J30" s="285">
        <v>607</v>
      </c>
      <c r="K30" s="285">
        <v>9374</v>
      </c>
      <c r="L30" s="285">
        <v>531</v>
      </c>
      <c r="M30" s="285">
        <v>7569</v>
      </c>
      <c r="N30" s="285">
        <v>0</v>
      </c>
      <c r="O30" s="285">
        <v>0</v>
      </c>
    </row>
    <row r="31" spans="1:15" s="30" customFormat="1" ht="12.75">
      <c r="A31" s="232">
        <v>24</v>
      </c>
      <c r="B31" s="284">
        <f t="shared" si="1"/>
        <v>3311</v>
      </c>
      <c r="C31" s="284">
        <f t="shared" si="1"/>
        <v>50648</v>
      </c>
      <c r="D31" s="285">
        <v>828</v>
      </c>
      <c r="E31" s="285">
        <v>16602</v>
      </c>
      <c r="F31" s="285">
        <v>526</v>
      </c>
      <c r="G31" s="285">
        <v>4557</v>
      </c>
      <c r="H31" s="285">
        <v>639</v>
      </c>
      <c r="I31" s="285">
        <v>11471</v>
      </c>
      <c r="J31" s="285">
        <v>634</v>
      </c>
      <c r="K31" s="285">
        <v>9190</v>
      </c>
      <c r="L31" s="285">
        <v>622</v>
      </c>
      <c r="M31" s="285">
        <v>8338</v>
      </c>
      <c r="N31" s="285">
        <v>0</v>
      </c>
      <c r="O31" s="285">
        <v>0</v>
      </c>
    </row>
    <row r="32" spans="1:15" s="30" customFormat="1" ht="12.75">
      <c r="A32" s="232">
        <v>25</v>
      </c>
      <c r="B32" s="284">
        <f t="shared" si="1"/>
        <v>3004</v>
      </c>
      <c r="C32" s="284">
        <f t="shared" si="1"/>
        <v>45004</v>
      </c>
      <c r="D32" s="285">
        <v>795</v>
      </c>
      <c r="E32" s="285">
        <v>15299</v>
      </c>
      <c r="F32" s="285">
        <v>415</v>
      </c>
      <c r="G32" s="285">
        <v>4484</v>
      </c>
      <c r="H32" s="285">
        <v>618</v>
      </c>
      <c r="I32" s="285">
        <v>9969</v>
      </c>
      <c r="J32" s="285">
        <v>599</v>
      </c>
      <c r="K32" s="285">
        <v>8000</v>
      </c>
      <c r="L32" s="285">
        <v>498</v>
      </c>
      <c r="M32" s="285">
        <v>6885</v>
      </c>
      <c r="N32" s="285">
        <v>0</v>
      </c>
      <c r="O32" s="285">
        <v>0</v>
      </c>
    </row>
    <row r="33" spans="1:15" s="30" customFormat="1" ht="3.75" customHeight="1">
      <c r="A33" s="33"/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</row>
    <row r="34" spans="1:15" s="30" customFormat="1" ht="15" customHeight="1">
      <c r="A34" s="421" t="s">
        <v>113</v>
      </c>
      <c r="B34" s="449" t="s">
        <v>37</v>
      </c>
      <c r="C34" s="447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88"/>
      <c r="O34" s="288"/>
    </row>
    <row r="35" spans="1:15" s="30" customFormat="1" ht="15" customHeight="1">
      <c r="A35" s="439"/>
      <c r="B35" s="280" t="s">
        <v>31</v>
      </c>
      <c r="C35" s="282" t="s">
        <v>32</v>
      </c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89"/>
      <c r="O35" s="289"/>
    </row>
    <row r="36" spans="1:15" s="30" customFormat="1" ht="3.75" customHeight="1">
      <c r="A36" s="33"/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</row>
    <row r="37" spans="1:15" s="30" customFormat="1" ht="12.75">
      <c r="A37" s="232">
        <v>21</v>
      </c>
      <c r="B37" s="291">
        <v>120</v>
      </c>
      <c r="C37" s="285">
        <v>842</v>
      </c>
      <c r="D37" s="284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</row>
    <row r="38" spans="1:15" ht="12.75">
      <c r="A38" s="232">
        <v>22</v>
      </c>
      <c r="B38" s="291">
        <v>123</v>
      </c>
      <c r="C38" s="285">
        <v>689</v>
      </c>
      <c r="D38" s="297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292"/>
    </row>
    <row r="39" spans="1:15" s="30" customFormat="1" ht="12.75">
      <c r="A39" s="232">
        <v>23</v>
      </c>
      <c r="B39" s="285">
        <v>110</v>
      </c>
      <c r="C39" s="285">
        <v>835</v>
      </c>
      <c r="D39" s="284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90"/>
    </row>
    <row r="40" spans="1:15" s="30" customFormat="1" ht="12.75">
      <c r="A40" s="232">
        <v>24</v>
      </c>
      <c r="B40" s="291">
        <v>62</v>
      </c>
      <c r="C40" s="285">
        <v>490</v>
      </c>
      <c r="D40" s="284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90"/>
    </row>
    <row r="41" spans="1:15" s="30" customFormat="1" ht="12.75">
      <c r="A41" s="232">
        <v>25</v>
      </c>
      <c r="B41" s="291">
        <v>79</v>
      </c>
      <c r="C41" s="285">
        <v>367</v>
      </c>
      <c r="D41" s="284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90"/>
    </row>
    <row r="42" spans="1:15" s="30" customFormat="1" ht="3.75" customHeight="1">
      <c r="A42" s="78"/>
      <c r="B42" s="331"/>
      <c r="C42" s="332"/>
      <c r="D42" s="289"/>
      <c r="E42" s="289"/>
      <c r="F42" s="289"/>
      <c r="G42" s="289"/>
      <c r="H42" s="283"/>
      <c r="I42" s="283"/>
      <c r="J42" s="283"/>
      <c r="K42" s="283"/>
      <c r="L42" s="283"/>
      <c r="M42" s="283"/>
      <c r="N42" s="283"/>
      <c r="O42" s="283"/>
    </row>
    <row r="43" spans="1:15" s="30" customFormat="1" ht="12.75" customHeight="1">
      <c r="A43" s="35"/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</row>
    <row r="44" spans="1:15" s="30" customFormat="1" ht="12.75" customHeight="1">
      <c r="A44" s="137" t="s">
        <v>60</v>
      </c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</row>
    <row r="45" spans="1:15" s="30" customFormat="1" ht="15" customHeight="1">
      <c r="A45" s="421" t="s">
        <v>113</v>
      </c>
      <c r="B45" s="449" t="s">
        <v>0</v>
      </c>
      <c r="C45" s="446"/>
      <c r="D45" s="446" t="s">
        <v>26</v>
      </c>
      <c r="E45" s="446"/>
      <c r="F45" s="446" t="s">
        <v>39</v>
      </c>
      <c r="G45" s="446"/>
      <c r="H45" s="446" t="s">
        <v>40</v>
      </c>
      <c r="I45" s="446"/>
      <c r="J45" s="446" t="s">
        <v>27</v>
      </c>
      <c r="K45" s="446"/>
      <c r="L45" s="446" t="s">
        <v>29</v>
      </c>
      <c r="M45" s="446"/>
      <c r="N45" s="446" t="s">
        <v>30</v>
      </c>
      <c r="O45" s="447"/>
    </row>
    <row r="46" spans="1:15" s="30" customFormat="1" ht="15" customHeight="1">
      <c r="A46" s="439"/>
      <c r="B46" s="280" t="s">
        <v>31</v>
      </c>
      <c r="C46" s="281" t="s">
        <v>32</v>
      </c>
      <c r="D46" s="281" t="s">
        <v>31</v>
      </c>
      <c r="E46" s="281" t="s">
        <v>32</v>
      </c>
      <c r="F46" s="281" t="s">
        <v>31</v>
      </c>
      <c r="G46" s="281" t="s">
        <v>32</v>
      </c>
      <c r="H46" s="281" t="s">
        <v>31</v>
      </c>
      <c r="I46" s="281" t="s">
        <v>32</v>
      </c>
      <c r="J46" s="281" t="s">
        <v>31</v>
      </c>
      <c r="K46" s="281" t="s">
        <v>32</v>
      </c>
      <c r="L46" s="281" t="s">
        <v>31</v>
      </c>
      <c r="M46" s="281" t="s">
        <v>32</v>
      </c>
      <c r="N46" s="281" t="s">
        <v>31</v>
      </c>
      <c r="O46" s="282" t="s">
        <v>32</v>
      </c>
    </row>
    <row r="47" spans="1:15" s="30" customFormat="1" ht="3.75" customHeight="1">
      <c r="A47" s="33"/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</row>
    <row r="48" spans="1:15" s="30" customFormat="1" ht="12.75">
      <c r="A48" s="232">
        <v>21</v>
      </c>
      <c r="B48" s="285">
        <f aca="true" t="shared" si="2" ref="B48:C52">SUM(D48,F48,H48,J48,L48,N48,B57,D57,F57,H57)</f>
        <v>2732</v>
      </c>
      <c r="C48" s="285">
        <f t="shared" si="2"/>
        <v>42003</v>
      </c>
      <c r="D48" s="285">
        <v>255</v>
      </c>
      <c r="E48" s="285">
        <v>3797</v>
      </c>
      <c r="F48" s="285">
        <v>183</v>
      </c>
      <c r="G48" s="285">
        <v>2549</v>
      </c>
      <c r="H48" s="285">
        <v>153</v>
      </c>
      <c r="I48" s="285">
        <v>1689</v>
      </c>
      <c r="J48" s="285">
        <v>631</v>
      </c>
      <c r="K48" s="285">
        <v>13412</v>
      </c>
      <c r="L48" s="285">
        <v>238</v>
      </c>
      <c r="M48" s="285">
        <v>7147</v>
      </c>
      <c r="N48" s="285">
        <v>361</v>
      </c>
      <c r="O48" s="285">
        <v>4955</v>
      </c>
    </row>
    <row r="49" spans="1:15" s="30" customFormat="1" ht="12.75">
      <c r="A49" s="232">
        <v>22</v>
      </c>
      <c r="B49" s="285">
        <f t="shared" si="2"/>
        <v>2620</v>
      </c>
      <c r="C49" s="285">
        <f t="shared" si="2"/>
        <v>42493</v>
      </c>
      <c r="D49" s="285">
        <v>330</v>
      </c>
      <c r="E49" s="285">
        <v>4454</v>
      </c>
      <c r="F49" s="285">
        <v>99</v>
      </c>
      <c r="G49" s="285">
        <v>2019</v>
      </c>
      <c r="H49" s="285">
        <v>117</v>
      </c>
      <c r="I49" s="285">
        <v>1191</v>
      </c>
      <c r="J49" s="285">
        <v>639</v>
      </c>
      <c r="K49" s="285">
        <v>16050</v>
      </c>
      <c r="L49" s="285">
        <v>333</v>
      </c>
      <c r="M49" s="285">
        <v>6201</v>
      </c>
      <c r="N49" s="285">
        <v>346</v>
      </c>
      <c r="O49" s="285">
        <v>4804</v>
      </c>
    </row>
    <row r="50" spans="1:15" s="30" customFormat="1" ht="12.75">
      <c r="A50" s="232">
        <v>23</v>
      </c>
      <c r="B50" s="285">
        <f t="shared" si="2"/>
        <v>3013</v>
      </c>
      <c r="C50" s="285">
        <f t="shared" si="2"/>
        <v>49169</v>
      </c>
      <c r="D50" s="285">
        <v>350</v>
      </c>
      <c r="E50" s="285">
        <v>3838</v>
      </c>
      <c r="F50" s="285">
        <v>163</v>
      </c>
      <c r="G50" s="285">
        <v>3419</v>
      </c>
      <c r="H50" s="285">
        <v>155</v>
      </c>
      <c r="I50" s="285">
        <v>2376</v>
      </c>
      <c r="J50" s="285">
        <v>761</v>
      </c>
      <c r="K50" s="285">
        <v>19982</v>
      </c>
      <c r="L50" s="285">
        <v>437</v>
      </c>
      <c r="M50" s="285">
        <v>6079</v>
      </c>
      <c r="N50" s="285">
        <v>401</v>
      </c>
      <c r="O50" s="285">
        <v>4869</v>
      </c>
    </row>
    <row r="51" spans="1:15" s="30" customFormat="1" ht="12.75">
      <c r="A51" s="232">
        <v>24</v>
      </c>
      <c r="B51" s="285">
        <f t="shared" si="2"/>
        <v>3006</v>
      </c>
      <c r="C51" s="285">
        <f t="shared" si="2"/>
        <v>45844</v>
      </c>
      <c r="D51" s="285">
        <v>313</v>
      </c>
      <c r="E51" s="285">
        <v>4832</v>
      </c>
      <c r="F51" s="285">
        <v>173</v>
      </c>
      <c r="G51" s="285">
        <v>2111</v>
      </c>
      <c r="H51" s="285">
        <v>162</v>
      </c>
      <c r="I51" s="285">
        <v>1362</v>
      </c>
      <c r="J51" s="285">
        <v>823</v>
      </c>
      <c r="K51" s="285">
        <v>18400</v>
      </c>
      <c r="L51" s="285">
        <v>405</v>
      </c>
      <c r="M51" s="285">
        <v>6276</v>
      </c>
      <c r="N51" s="285">
        <v>397</v>
      </c>
      <c r="O51" s="285">
        <v>5539</v>
      </c>
    </row>
    <row r="52" spans="1:15" s="30" customFormat="1" ht="12.75">
      <c r="A52" s="232">
        <v>25</v>
      </c>
      <c r="B52" s="285">
        <f t="shared" si="2"/>
        <v>3300</v>
      </c>
      <c r="C52" s="285">
        <f t="shared" si="2"/>
        <v>44241</v>
      </c>
      <c r="D52" s="285">
        <v>352</v>
      </c>
      <c r="E52" s="285">
        <v>4291</v>
      </c>
      <c r="F52" s="285">
        <v>219</v>
      </c>
      <c r="G52" s="285">
        <v>2503</v>
      </c>
      <c r="H52" s="285">
        <v>167</v>
      </c>
      <c r="I52" s="285">
        <v>1087</v>
      </c>
      <c r="J52" s="285">
        <v>865</v>
      </c>
      <c r="K52" s="285">
        <v>16646</v>
      </c>
      <c r="L52" s="285">
        <v>422</v>
      </c>
      <c r="M52" s="285">
        <v>6618</v>
      </c>
      <c r="N52" s="285">
        <v>428</v>
      </c>
      <c r="O52" s="285">
        <v>4724</v>
      </c>
    </row>
    <row r="53" spans="1:15" s="30" customFormat="1" ht="3.75" customHeight="1">
      <c r="A53" s="33"/>
      <c r="B53" s="283"/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</row>
    <row r="54" spans="1:15" s="30" customFormat="1" ht="15" customHeight="1">
      <c r="A54" s="421" t="s">
        <v>113</v>
      </c>
      <c r="B54" s="449" t="s">
        <v>34</v>
      </c>
      <c r="C54" s="446"/>
      <c r="D54" s="446" t="s">
        <v>35</v>
      </c>
      <c r="E54" s="446"/>
      <c r="F54" s="446" t="s">
        <v>37</v>
      </c>
      <c r="G54" s="446"/>
      <c r="H54" s="446" t="s">
        <v>38</v>
      </c>
      <c r="I54" s="447"/>
      <c r="J54" s="295"/>
      <c r="K54" s="295"/>
      <c r="L54" s="295"/>
      <c r="M54" s="295"/>
      <c r="N54" s="288"/>
      <c r="O54" s="288"/>
    </row>
    <row r="55" spans="1:15" s="30" customFormat="1" ht="15" customHeight="1">
      <c r="A55" s="439"/>
      <c r="B55" s="280" t="s">
        <v>31</v>
      </c>
      <c r="C55" s="281" t="s">
        <v>32</v>
      </c>
      <c r="D55" s="281" t="s">
        <v>31</v>
      </c>
      <c r="E55" s="281" t="s">
        <v>32</v>
      </c>
      <c r="F55" s="281" t="s">
        <v>31</v>
      </c>
      <c r="G55" s="281" t="s">
        <v>32</v>
      </c>
      <c r="H55" s="281" t="s">
        <v>31</v>
      </c>
      <c r="I55" s="282" t="s">
        <v>32</v>
      </c>
      <c r="J55" s="296"/>
      <c r="K55" s="296"/>
      <c r="L55" s="296"/>
      <c r="M55" s="296"/>
      <c r="N55" s="289"/>
      <c r="O55" s="289"/>
    </row>
    <row r="56" spans="1:15" s="30" customFormat="1" ht="3.75" customHeight="1">
      <c r="A56" s="33"/>
      <c r="B56" s="283"/>
      <c r="C56" s="283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3"/>
      <c r="O56" s="283"/>
    </row>
    <row r="57" spans="1:15" s="30" customFormat="1" ht="12.75">
      <c r="A57" s="232">
        <v>21</v>
      </c>
      <c r="B57" s="291">
        <v>316</v>
      </c>
      <c r="C57" s="285">
        <v>3698</v>
      </c>
      <c r="D57" s="285">
        <v>328</v>
      </c>
      <c r="E57" s="285">
        <v>3675</v>
      </c>
      <c r="F57" s="285">
        <v>18</v>
      </c>
      <c r="G57" s="285">
        <v>147</v>
      </c>
      <c r="H57" s="285">
        <v>249</v>
      </c>
      <c r="I57" s="285">
        <v>934</v>
      </c>
      <c r="J57" s="284"/>
      <c r="K57" s="284"/>
      <c r="L57" s="284"/>
      <c r="M57" s="284"/>
      <c r="N57" s="290"/>
      <c r="O57" s="290"/>
    </row>
    <row r="58" spans="1:15" s="30" customFormat="1" ht="12.75">
      <c r="A58" s="231">
        <v>22</v>
      </c>
      <c r="B58" s="291">
        <v>292</v>
      </c>
      <c r="C58" s="285">
        <v>3690</v>
      </c>
      <c r="D58" s="285">
        <v>306</v>
      </c>
      <c r="E58" s="285">
        <v>2920</v>
      </c>
      <c r="F58" s="285">
        <v>26</v>
      </c>
      <c r="G58" s="285">
        <v>191</v>
      </c>
      <c r="H58" s="285">
        <v>132</v>
      </c>
      <c r="I58" s="285">
        <v>973</v>
      </c>
      <c r="J58" s="284"/>
      <c r="K58" s="284"/>
      <c r="L58" s="284"/>
      <c r="M58" s="284"/>
      <c r="N58" s="290"/>
      <c r="O58" s="290"/>
    </row>
    <row r="59" spans="1:15" s="30" customFormat="1" ht="12.75">
      <c r="A59" s="231">
        <v>23</v>
      </c>
      <c r="B59" s="291">
        <v>296</v>
      </c>
      <c r="C59" s="285">
        <v>4168</v>
      </c>
      <c r="D59" s="285">
        <v>363</v>
      </c>
      <c r="E59" s="285">
        <v>3827</v>
      </c>
      <c r="F59" s="285">
        <v>10</v>
      </c>
      <c r="G59" s="285">
        <v>89</v>
      </c>
      <c r="H59" s="285">
        <v>77</v>
      </c>
      <c r="I59" s="285">
        <v>522</v>
      </c>
      <c r="J59" s="284"/>
      <c r="K59" s="284"/>
      <c r="L59" s="284"/>
      <c r="M59" s="284"/>
      <c r="N59" s="290"/>
      <c r="O59" s="290"/>
    </row>
    <row r="60" spans="1:15" s="30" customFormat="1" ht="12.75">
      <c r="A60" s="231">
        <v>24</v>
      </c>
      <c r="B60" s="291">
        <v>332</v>
      </c>
      <c r="C60" s="285">
        <v>4198</v>
      </c>
      <c r="D60" s="285">
        <v>302</v>
      </c>
      <c r="E60" s="285">
        <v>2388</v>
      </c>
      <c r="F60" s="285">
        <v>65</v>
      </c>
      <c r="G60" s="285">
        <v>370</v>
      </c>
      <c r="H60" s="285">
        <v>34</v>
      </c>
      <c r="I60" s="285">
        <v>368</v>
      </c>
      <c r="J60" s="284"/>
      <c r="K60" s="284"/>
      <c r="L60" s="284"/>
      <c r="M60" s="284"/>
      <c r="N60" s="290"/>
      <c r="O60" s="290"/>
    </row>
    <row r="61" spans="1:15" s="30" customFormat="1" ht="12.75">
      <c r="A61" s="231">
        <v>25</v>
      </c>
      <c r="B61" s="291">
        <v>420</v>
      </c>
      <c r="C61" s="285">
        <v>5153</v>
      </c>
      <c r="D61" s="285">
        <v>271</v>
      </c>
      <c r="E61" s="285">
        <v>1955</v>
      </c>
      <c r="F61" s="285">
        <v>92</v>
      </c>
      <c r="G61" s="285">
        <v>976</v>
      </c>
      <c r="H61" s="285">
        <v>64</v>
      </c>
      <c r="I61" s="285">
        <v>288</v>
      </c>
      <c r="J61" s="284"/>
      <c r="K61" s="284"/>
      <c r="L61" s="284"/>
      <c r="M61" s="284"/>
      <c r="N61" s="290"/>
      <c r="O61" s="290"/>
    </row>
    <row r="62" spans="1:15" ht="3.75" customHeight="1">
      <c r="A62" s="54"/>
      <c r="B62" s="381"/>
      <c r="C62" s="382"/>
      <c r="D62" s="382"/>
      <c r="E62" s="382"/>
      <c r="F62" s="382"/>
      <c r="G62" s="382"/>
      <c r="H62" s="382"/>
      <c r="I62" s="382"/>
      <c r="J62" s="380"/>
      <c r="K62" s="380"/>
      <c r="L62" s="380"/>
      <c r="M62" s="380"/>
      <c r="N62" s="380"/>
      <c r="O62" s="380"/>
    </row>
    <row r="63" spans="1:15" ht="12.75" customHeight="1">
      <c r="A63" s="156"/>
      <c r="B63" s="294"/>
      <c r="C63" s="294"/>
      <c r="D63" s="294"/>
      <c r="E63" s="294"/>
      <c r="F63" s="294"/>
      <c r="G63" s="294"/>
      <c r="H63" s="380"/>
      <c r="I63" s="380"/>
      <c r="J63" s="380"/>
      <c r="K63" s="380"/>
      <c r="L63" s="380"/>
      <c r="M63" s="380"/>
      <c r="N63" s="380"/>
      <c r="O63" s="380"/>
    </row>
    <row r="64" spans="1:15" ht="12.75" customHeight="1">
      <c r="A64" s="37" t="s">
        <v>252</v>
      </c>
      <c r="B64" s="294"/>
      <c r="C64" s="294"/>
      <c r="D64" s="294"/>
      <c r="E64" s="294"/>
      <c r="F64" s="294"/>
      <c r="G64" s="294"/>
      <c r="H64" s="380"/>
      <c r="I64" s="380"/>
      <c r="J64" s="380"/>
      <c r="K64" s="380"/>
      <c r="L64" s="380"/>
      <c r="M64" s="380"/>
      <c r="N64" s="380"/>
      <c r="O64" s="380"/>
    </row>
    <row r="65" spans="1:15" ht="12.75" customHeight="1">
      <c r="A65" s="37" t="s">
        <v>270</v>
      </c>
      <c r="B65" s="294"/>
      <c r="C65" s="294"/>
      <c r="D65" s="294"/>
      <c r="E65" s="294"/>
      <c r="F65" s="294"/>
      <c r="G65" s="294"/>
      <c r="H65" s="380"/>
      <c r="I65" s="380"/>
      <c r="J65" s="380"/>
      <c r="K65" s="380"/>
      <c r="L65" s="380"/>
      <c r="M65" s="380"/>
      <c r="N65" s="380"/>
      <c r="O65" s="380"/>
    </row>
    <row r="66" spans="1:15" ht="12.75" customHeight="1">
      <c r="A66" s="147"/>
      <c r="B66" s="283"/>
      <c r="C66" s="283"/>
      <c r="D66" s="283"/>
      <c r="E66" s="283"/>
      <c r="F66" s="283"/>
      <c r="G66" s="283"/>
      <c r="H66" s="380"/>
      <c r="I66" s="380"/>
      <c r="J66" s="380"/>
      <c r="K66" s="380"/>
      <c r="L66" s="380"/>
      <c r="M66" s="380"/>
      <c r="N66" s="380"/>
      <c r="O66" s="380"/>
    </row>
    <row r="67" spans="1:15" s="30" customFormat="1" ht="12.75" customHeight="1">
      <c r="A67" s="137" t="s">
        <v>61</v>
      </c>
      <c r="B67" s="294"/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</row>
    <row r="68" spans="1:15" s="30" customFormat="1" ht="15" customHeight="1">
      <c r="A68" s="421" t="s">
        <v>113</v>
      </c>
      <c r="B68" s="449" t="s">
        <v>0</v>
      </c>
      <c r="C68" s="446"/>
      <c r="D68" s="446" t="s">
        <v>28</v>
      </c>
      <c r="E68" s="446"/>
      <c r="F68" s="446" t="s">
        <v>27</v>
      </c>
      <c r="G68" s="446"/>
      <c r="H68" s="446" t="s">
        <v>29</v>
      </c>
      <c r="I68" s="446"/>
      <c r="J68" s="446" t="s">
        <v>30</v>
      </c>
      <c r="K68" s="446"/>
      <c r="L68" s="446" t="s">
        <v>41</v>
      </c>
      <c r="M68" s="446"/>
      <c r="N68" s="446" t="s">
        <v>37</v>
      </c>
      <c r="O68" s="447"/>
    </row>
    <row r="69" spans="1:15" s="30" customFormat="1" ht="15" customHeight="1">
      <c r="A69" s="439"/>
      <c r="B69" s="280" t="s">
        <v>31</v>
      </c>
      <c r="C69" s="281" t="s">
        <v>32</v>
      </c>
      <c r="D69" s="281" t="s">
        <v>31</v>
      </c>
      <c r="E69" s="281" t="s">
        <v>32</v>
      </c>
      <c r="F69" s="281" t="s">
        <v>31</v>
      </c>
      <c r="G69" s="281" t="s">
        <v>32</v>
      </c>
      <c r="H69" s="281" t="s">
        <v>31</v>
      </c>
      <c r="I69" s="281" t="s">
        <v>32</v>
      </c>
      <c r="J69" s="281" t="s">
        <v>31</v>
      </c>
      <c r="K69" s="281" t="s">
        <v>32</v>
      </c>
      <c r="L69" s="281" t="s">
        <v>31</v>
      </c>
      <c r="M69" s="281" t="s">
        <v>32</v>
      </c>
      <c r="N69" s="281" t="s">
        <v>31</v>
      </c>
      <c r="O69" s="282" t="s">
        <v>32</v>
      </c>
    </row>
    <row r="70" spans="1:15" s="30" customFormat="1" ht="3.75" customHeight="1">
      <c r="A70" s="33"/>
      <c r="B70" s="283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</row>
    <row r="71" spans="1:15" s="30" customFormat="1" ht="15.75" customHeight="1">
      <c r="A71" s="232">
        <v>21</v>
      </c>
      <c r="B71" s="284">
        <f aca="true" t="shared" si="3" ref="B71:C75">SUM(D71,F71,H71,J71,L71,N71)</f>
        <v>3621</v>
      </c>
      <c r="C71" s="284">
        <f t="shared" si="3"/>
        <v>52458</v>
      </c>
      <c r="D71" s="285">
        <v>578</v>
      </c>
      <c r="E71" s="285">
        <v>6936</v>
      </c>
      <c r="F71" s="285">
        <v>875</v>
      </c>
      <c r="G71" s="285">
        <v>17128</v>
      </c>
      <c r="H71" s="285">
        <v>788</v>
      </c>
      <c r="I71" s="285">
        <v>12234</v>
      </c>
      <c r="J71" s="285">
        <v>747</v>
      </c>
      <c r="K71" s="285">
        <v>9807</v>
      </c>
      <c r="L71" s="285">
        <v>606</v>
      </c>
      <c r="M71" s="285">
        <v>6077</v>
      </c>
      <c r="N71" s="285">
        <v>27</v>
      </c>
      <c r="O71" s="285">
        <v>276</v>
      </c>
    </row>
    <row r="72" spans="1:15" ht="15.75" customHeight="1">
      <c r="A72" s="232">
        <v>22</v>
      </c>
      <c r="B72" s="284">
        <f t="shared" si="3"/>
        <v>3572</v>
      </c>
      <c r="C72" s="284">
        <f t="shared" si="3"/>
        <v>45272</v>
      </c>
      <c r="D72" s="285">
        <v>576</v>
      </c>
      <c r="E72" s="285">
        <v>5837</v>
      </c>
      <c r="F72" s="285">
        <v>876</v>
      </c>
      <c r="G72" s="285">
        <v>14771</v>
      </c>
      <c r="H72" s="285">
        <v>753</v>
      </c>
      <c r="I72" s="285">
        <v>10368</v>
      </c>
      <c r="J72" s="285">
        <v>724</v>
      </c>
      <c r="K72" s="285">
        <v>8702</v>
      </c>
      <c r="L72" s="285">
        <v>593</v>
      </c>
      <c r="M72" s="285">
        <v>5020</v>
      </c>
      <c r="N72" s="285">
        <v>50</v>
      </c>
      <c r="O72" s="285">
        <v>574</v>
      </c>
    </row>
    <row r="73" spans="1:15" s="30" customFormat="1" ht="15.75" customHeight="1">
      <c r="A73" s="232">
        <v>23</v>
      </c>
      <c r="B73" s="284">
        <f t="shared" si="3"/>
        <v>3575</v>
      </c>
      <c r="C73" s="284">
        <f t="shared" si="3"/>
        <v>47176</v>
      </c>
      <c r="D73" s="285">
        <v>587</v>
      </c>
      <c r="E73" s="285">
        <v>6170</v>
      </c>
      <c r="F73" s="285">
        <v>863</v>
      </c>
      <c r="G73" s="285">
        <v>15723</v>
      </c>
      <c r="H73" s="285">
        <v>756</v>
      </c>
      <c r="I73" s="285">
        <v>10851</v>
      </c>
      <c r="J73" s="285">
        <v>743</v>
      </c>
      <c r="K73" s="285">
        <v>8615</v>
      </c>
      <c r="L73" s="285">
        <v>570</v>
      </c>
      <c r="M73" s="285">
        <v>5261</v>
      </c>
      <c r="N73" s="285">
        <v>56</v>
      </c>
      <c r="O73" s="285">
        <v>556</v>
      </c>
    </row>
    <row r="74" spans="1:15" s="30" customFormat="1" ht="15.75" customHeight="1">
      <c r="A74" s="232">
        <v>24</v>
      </c>
      <c r="B74" s="284">
        <f t="shared" si="3"/>
        <v>3550</v>
      </c>
      <c r="C74" s="284">
        <f t="shared" si="3"/>
        <v>48248</v>
      </c>
      <c r="D74" s="285">
        <v>585</v>
      </c>
      <c r="E74" s="285">
        <v>6153</v>
      </c>
      <c r="F74" s="285">
        <v>848</v>
      </c>
      <c r="G74" s="285">
        <v>16377</v>
      </c>
      <c r="H74" s="285">
        <v>767</v>
      </c>
      <c r="I74" s="285">
        <v>10910</v>
      </c>
      <c r="J74" s="285">
        <v>712</v>
      </c>
      <c r="K74" s="285">
        <v>8813</v>
      </c>
      <c r="L74" s="285">
        <v>583</v>
      </c>
      <c r="M74" s="285">
        <v>5447</v>
      </c>
      <c r="N74" s="285">
        <v>55</v>
      </c>
      <c r="O74" s="285">
        <v>548</v>
      </c>
    </row>
    <row r="75" spans="1:15" s="30" customFormat="1" ht="15.75" customHeight="1">
      <c r="A75" s="232">
        <v>25</v>
      </c>
      <c r="B75" s="284">
        <f t="shared" si="3"/>
        <v>3573</v>
      </c>
      <c r="C75" s="284">
        <f t="shared" si="3"/>
        <v>44952</v>
      </c>
      <c r="D75" s="285">
        <v>574</v>
      </c>
      <c r="E75" s="285">
        <v>5805</v>
      </c>
      <c r="F75" s="285">
        <v>877</v>
      </c>
      <c r="G75" s="285">
        <v>14678</v>
      </c>
      <c r="H75" s="285">
        <v>747</v>
      </c>
      <c r="I75" s="285">
        <v>9914</v>
      </c>
      <c r="J75" s="285">
        <v>695</v>
      </c>
      <c r="K75" s="285">
        <v>8585</v>
      </c>
      <c r="L75" s="285">
        <v>590</v>
      </c>
      <c r="M75" s="285">
        <v>5227</v>
      </c>
      <c r="N75" s="285">
        <v>90</v>
      </c>
      <c r="O75" s="285">
        <v>743</v>
      </c>
    </row>
    <row r="76" spans="1:15" s="30" customFormat="1" ht="3.75" customHeight="1">
      <c r="A76" s="33"/>
      <c r="B76" s="289"/>
      <c r="C76" s="289"/>
      <c r="D76" s="289"/>
      <c r="E76" s="289"/>
      <c r="F76" s="289"/>
      <c r="G76" s="289"/>
      <c r="H76" s="289"/>
      <c r="I76" s="289"/>
      <c r="J76" s="283"/>
      <c r="K76" s="283"/>
      <c r="L76" s="283"/>
      <c r="M76" s="283"/>
      <c r="N76" s="283"/>
      <c r="O76" s="283"/>
    </row>
    <row r="77" spans="1:15" s="30" customFormat="1" ht="12.75" customHeight="1">
      <c r="A77" s="143"/>
      <c r="B77" s="293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</row>
    <row r="78" spans="1:15" s="30" customFormat="1" ht="12.75" customHeight="1">
      <c r="A78" s="137" t="s">
        <v>62</v>
      </c>
      <c r="B78" s="294"/>
      <c r="C78" s="294"/>
      <c r="D78" s="294"/>
      <c r="E78" s="294"/>
      <c r="F78" s="294"/>
      <c r="G78" s="294"/>
      <c r="H78" s="294"/>
      <c r="I78" s="294"/>
      <c r="J78" s="294"/>
      <c r="K78" s="294"/>
      <c r="L78" s="294"/>
      <c r="M78" s="294"/>
      <c r="N78" s="294"/>
      <c r="O78" s="294"/>
    </row>
    <row r="79" spans="1:15" s="30" customFormat="1" ht="15" customHeight="1">
      <c r="A79" s="421" t="s">
        <v>113</v>
      </c>
      <c r="B79" s="449" t="s">
        <v>0</v>
      </c>
      <c r="C79" s="446"/>
      <c r="D79" s="446" t="s">
        <v>25</v>
      </c>
      <c r="E79" s="446"/>
      <c r="F79" s="446" t="s">
        <v>42</v>
      </c>
      <c r="G79" s="446"/>
      <c r="H79" s="446" t="s">
        <v>43</v>
      </c>
      <c r="I79" s="446"/>
      <c r="J79" s="446" t="s">
        <v>27</v>
      </c>
      <c r="K79" s="446"/>
      <c r="L79" s="446" t="s">
        <v>34</v>
      </c>
      <c r="M79" s="446"/>
      <c r="N79" s="446" t="s">
        <v>35</v>
      </c>
      <c r="O79" s="447"/>
    </row>
    <row r="80" spans="1:15" s="30" customFormat="1" ht="15" customHeight="1">
      <c r="A80" s="439"/>
      <c r="B80" s="280" t="s">
        <v>31</v>
      </c>
      <c r="C80" s="281" t="s">
        <v>32</v>
      </c>
      <c r="D80" s="281" t="s">
        <v>31</v>
      </c>
      <c r="E80" s="281" t="s">
        <v>32</v>
      </c>
      <c r="F80" s="281" t="s">
        <v>31</v>
      </c>
      <c r="G80" s="281" t="s">
        <v>32</v>
      </c>
      <c r="H80" s="281" t="s">
        <v>31</v>
      </c>
      <c r="I80" s="281" t="s">
        <v>32</v>
      </c>
      <c r="J80" s="281" t="s">
        <v>31</v>
      </c>
      <c r="K80" s="281" t="s">
        <v>32</v>
      </c>
      <c r="L80" s="281" t="s">
        <v>31</v>
      </c>
      <c r="M80" s="281" t="s">
        <v>32</v>
      </c>
      <c r="N80" s="281" t="s">
        <v>31</v>
      </c>
      <c r="O80" s="282" t="s">
        <v>32</v>
      </c>
    </row>
    <row r="81" spans="1:15" s="30" customFormat="1" ht="3.75" customHeight="1">
      <c r="A81" s="33"/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</row>
    <row r="82" spans="1:15" s="30" customFormat="1" ht="15.75" customHeight="1">
      <c r="A82" s="232">
        <v>21</v>
      </c>
      <c r="B82" s="284">
        <f aca="true" t="shared" si="4" ref="B82:C86">SUM(D82,F82,H82,J82,L82,N82,B91)</f>
        <v>3182</v>
      </c>
      <c r="C82" s="284">
        <f t="shared" si="4"/>
        <v>51556</v>
      </c>
      <c r="D82" s="285">
        <v>900</v>
      </c>
      <c r="E82" s="285">
        <v>22424</v>
      </c>
      <c r="F82" s="285">
        <v>329</v>
      </c>
      <c r="G82" s="285">
        <v>3926</v>
      </c>
      <c r="H82" s="285">
        <v>550</v>
      </c>
      <c r="I82" s="285">
        <v>5402</v>
      </c>
      <c r="J82" s="285">
        <v>773</v>
      </c>
      <c r="K82" s="285">
        <v>10688</v>
      </c>
      <c r="L82" s="285">
        <v>469</v>
      </c>
      <c r="M82" s="285">
        <v>7990</v>
      </c>
      <c r="N82" s="285">
        <v>131</v>
      </c>
      <c r="O82" s="285">
        <v>892</v>
      </c>
    </row>
    <row r="83" spans="1:15" ht="15.75" customHeight="1">
      <c r="A83" s="232">
        <v>22</v>
      </c>
      <c r="B83" s="284">
        <f t="shared" si="4"/>
        <v>3225</v>
      </c>
      <c r="C83" s="284">
        <f t="shared" si="4"/>
        <v>49163</v>
      </c>
      <c r="D83" s="285">
        <v>892</v>
      </c>
      <c r="E83" s="285">
        <v>21004</v>
      </c>
      <c r="F83" s="285">
        <v>370</v>
      </c>
      <c r="G83" s="285">
        <v>4523</v>
      </c>
      <c r="H83" s="285">
        <v>615</v>
      </c>
      <c r="I83" s="285">
        <v>6656</v>
      </c>
      <c r="J83" s="285">
        <v>765</v>
      </c>
      <c r="K83" s="285">
        <v>10258</v>
      </c>
      <c r="L83" s="285">
        <v>418</v>
      </c>
      <c r="M83" s="285">
        <v>5772</v>
      </c>
      <c r="N83" s="285">
        <v>128</v>
      </c>
      <c r="O83" s="285">
        <v>711</v>
      </c>
    </row>
    <row r="84" spans="1:15" s="30" customFormat="1" ht="15.75" customHeight="1">
      <c r="A84" s="232">
        <v>23</v>
      </c>
      <c r="B84" s="284">
        <f t="shared" si="4"/>
        <v>3210</v>
      </c>
      <c r="C84" s="284">
        <f t="shared" si="4"/>
        <v>48770</v>
      </c>
      <c r="D84" s="285">
        <v>928</v>
      </c>
      <c r="E84" s="285">
        <v>21448</v>
      </c>
      <c r="F84" s="285">
        <v>363</v>
      </c>
      <c r="G84" s="285">
        <v>4868</v>
      </c>
      <c r="H84" s="285">
        <v>648</v>
      </c>
      <c r="I84" s="285">
        <v>7014</v>
      </c>
      <c r="J84" s="285">
        <v>759</v>
      </c>
      <c r="K84" s="285">
        <v>9949</v>
      </c>
      <c r="L84" s="285">
        <v>407</v>
      </c>
      <c r="M84" s="285">
        <v>4905</v>
      </c>
      <c r="N84" s="285">
        <v>90</v>
      </c>
      <c r="O84" s="285">
        <v>500</v>
      </c>
    </row>
    <row r="85" spans="1:15" s="30" customFormat="1" ht="15.75" customHeight="1">
      <c r="A85" s="232">
        <v>24</v>
      </c>
      <c r="B85" s="284">
        <f t="shared" si="4"/>
        <v>3256</v>
      </c>
      <c r="C85" s="284">
        <f t="shared" si="4"/>
        <v>48251</v>
      </c>
      <c r="D85" s="285">
        <v>923</v>
      </c>
      <c r="E85" s="285">
        <v>20752</v>
      </c>
      <c r="F85" s="285">
        <v>380</v>
      </c>
      <c r="G85" s="285">
        <v>4302</v>
      </c>
      <c r="H85" s="285">
        <v>645</v>
      </c>
      <c r="I85" s="285">
        <v>7374</v>
      </c>
      <c r="J85" s="285">
        <v>755</v>
      </c>
      <c r="K85" s="285">
        <v>9862</v>
      </c>
      <c r="L85" s="285">
        <v>412</v>
      </c>
      <c r="M85" s="285">
        <v>4992</v>
      </c>
      <c r="N85" s="285">
        <v>103</v>
      </c>
      <c r="O85" s="285">
        <v>665</v>
      </c>
    </row>
    <row r="86" spans="1:15" s="30" customFormat="1" ht="15.75" customHeight="1">
      <c r="A86" s="232">
        <v>25</v>
      </c>
      <c r="B86" s="284">
        <f t="shared" si="4"/>
        <v>3197</v>
      </c>
      <c r="C86" s="284">
        <f t="shared" si="4"/>
        <v>49530</v>
      </c>
      <c r="D86" s="285">
        <v>927</v>
      </c>
      <c r="E86" s="285">
        <v>19703</v>
      </c>
      <c r="F86" s="285">
        <v>400</v>
      </c>
      <c r="G86" s="285">
        <v>5282</v>
      </c>
      <c r="H86" s="285">
        <v>526</v>
      </c>
      <c r="I86" s="285">
        <v>6513</v>
      </c>
      <c r="J86" s="285">
        <v>748</v>
      </c>
      <c r="K86" s="285">
        <v>10551</v>
      </c>
      <c r="L86" s="285">
        <v>448</v>
      </c>
      <c r="M86" s="285">
        <v>6478</v>
      </c>
      <c r="N86" s="285">
        <v>82</v>
      </c>
      <c r="O86" s="285">
        <v>562</v>
      </c>
    </row>
    <row r="87" spans="1:15" s="30" customFormat="1" ht="3.75" customHeight="1">
      <c r="A87" s="33"/>
      <c r="B87" s="283"/>
      <c r="C87" s="283"/>
      <c r="D87" s="284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</row>
    <row r="88" spans="1:15" s="30" customFormat="1" ht="15" customHeight="1">
      <c r="A88" s="421" t="s">
        <v>113</v>
      </c>
      <c r="B88" s="449" t="s">
        <v>37</v>
      </c>
      <c r="C88" s="447"/>
      <c r="D88" s="295"/>
      <c r="E88" s="295"/>
      <c r="F88" s="295"/>
      <c r="G88" s="295"/>
      <c r="H88" s="295"/>
      <c r="I88" s="295"/>
      <c r="J88" s="295"/>
      <c r="K88" s="295"/>
      <c r="L88" s="295"/>
      <c r="M88" s="295"/>
      <c r="N88" s="288"/>
      <c r="O88" s="288"/>
    </row>
    <row r="89" spans="1:15" s="30" customFormat="1" ht="15" customHeight="1">
      <c r="A89" s="439"/>
      <c r="B89" s="280" t="s">
        <v>31</v>
      </c>
      <c r="C89" s="282" t="s">
        <v>32</v>
      </c>
      <c r="D89" s="296"/>
      <c r="E89" s="296"/>
      <c r="F89" s="296"/>
      <c r="G89" s="296"/>
      <c r="H89" s="296"/>
      <c r="I89" s="296"/>
      <c r="J89" s="296"/>
      <c r="K89" s="296"/>
      <c r="L89" s="296"/>
      <c r="M89" s="296"/>
      <c r="N89" s="289"/>
      <c r="O89" s="289"/>
    </row>
    <row r="90" spans="1:15" s="30" customFormat="1" ht="3.75" customHeight="1">
      <c r="A90" s="33"/>
      <c r="B90" s="283"/>
      <c r="C90" s="283"/>
      <c r="D90" s="289"/>
      <c r="E90" s="289"/>
      <c r="F90" s="283"/>
      <c r="G90" s="283"/>
      <c r="H90" s="283"/>
      <c r="I90" s="283"/>
      <c r="J90" s="283"/>
      <c r="K90" s="283"/>
      <c r="L90" s="283"/>
      <c r="M90" s="283"/>
      <c r="N90" s="283"/>
      <c r="O90" s="283"/>
    </row>
    <row r="91" spans="1:15" s="30" customFormat="1" ht="15.75" customHeight="1">
      <c r="A91" s="232">
        <v>21</v>
      </c>
      <c r="B91" s="291">
        <v>30</v>
      </c>
      <c r="C91" s="285">
        <v>234</v>
      </c>
      <c r="D91" s="283"/>
      <c r="E91" s="283"/>
      <c r="F91" s="283"/>
      <c r="G91" s="284"/>
      <c r="H91" s="284"/>
      <c r="I91" s="284"/>
      <c r="J91" s="284"/>
      <c r="K91" s="284"/>
      <c r="L91" s="284"/>
      <c r="M91" s="284"/>
      <c r="N91" s="290"/>
      <c r="O91" s="290"/>
    </row>
    <row r="92" spans="1:15" ht="15.75" customHeight="1">
      <c r="A92" s="232">
        <v>22</v>
      </c>
      <c r="B92" s="291">
        <v>37</v>
      </c>
      <c r="C92" s="285">
        <v>239</v>
      </c>
      <c r="D92" s="380"/>
      <c r="E92" s="380"/>
      <c r="F92" s="380"/>
      <c r="G92" s="297"/>
      <c r="H92" s="297"/>
      <c r="I92" s="297"/>
      <c r="J92" s="297"/>
      <c r="K92" s="297"/>
      <c r="L92" s="297"/>
      <c r="M92" s="297"/>
      <c r="N92" s="292"/>
      <c r="O92" s="292"/>
    </row>
    <row r="93" spans="1:15" s="30" customFormat="1" ht="15.75" customHeight="1">
      <c r="A93" s="232">
        <v>23</v>
      </c>
      <c r="B93" s="285">
        <v>15</v>
      </c>
      <c r="C93" s="285">
        <v>86</v>
      </c>
      <c r="D93" s="283"/>
      <c r="E93" s="283"/>
      <c r="F93" s="283"/>
      <c r="G93" s="284"/>
      <c r="H93" s="284"/>
      <c r="I93" s="284"/>
      <c r="J93" s="284"/>
      <c r="K93" s="284"/>
      <c r="L93" s="284"/>
      <c r="M93" s="284"/>
      <c r="N93" s="290"/>
      <c r="O93" s="290"/>
    </row>
    <row r="94" spans="1:15" s="30" customFormat="1" ht="15.75" customHeight="1">
      <c r="A94" s="232">
        <v>24</v>
      </c>
      <c r="B94" s="285">
        <v>38</v>
      </c>
      <c r="C94" s="285">
        <v>304</v>
      </c>
      <c r="D94" s="283"/>
      <c r="E94" s="283"/>
      <c r="F94" s="283"/>
      <c r="G94" s="284"/>
      <c r="H94" s="284"/>
      <c r="I94" s="284"/>
      <c r="J94" s="284"/>
      <c r="K94" s="284"/>
      <c r="L94" s="284"/>
      <c r="M94" s="284"/>
      <c r="N94" s="290"/>
      <c r="O94" s="290"/>
    </row>
    <row r="95" spans="1:15" s="30" customFormat="1" ht="15.75" customHeight="1">
      <c r="A95" s="232">
        <v>25</v>
      </c>
      <c r="B95" s="285">
        <v>66</v>
      </c>
      <c r="C95" s="285">
        <v>441</v>
      </c>
      <c r="D95" s="283"/>
      <c r="E95" s="283"/>
      <c r="F95" s="283"/>
      <c r="G95" s="284"/>
      <c r="H95" s="284"/>
      <c r="I95" s="284"/>
      <c r="J95" s="284"/>
      <c r="K95" s="284"/>
      <c r="L95" s="284"/>
      <c r="M95" s="284"/>
      <c r="N95" s="290"/>
      <c r="O95" s="290"/>
    </row>
    <row r="96" spans="1:15" s="30" customFormat="1" ht="3.75" customHeight="1">
      <c r="A96" s="78"/>
      <c r="B96" s="289"/>
      <c r="C96" s="289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</row>
    <row r="97" spans="1:15" s="30" customFormat="1" ht="12.75" customHeight="1">
      <c r="A97" s="143"/>
      <c r="B97" s="299"/>
      <c r="C97" s="299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8"/>
      <c r="O97" s="298"/>
    </row>
    <row r="98" spans="1:15" s="30" customFormat="1" ht="12.75" customHeight="1">
      <c r="A98" s="137" t="s">
        <v>63</v>
      </c>
      <c r="B98" s="294"/>
      <c r="C98" s="294"/>
      <c r="D98" s="294"/>
      <c r="E98" s="294"/>
      <c r="F98" s="294"/>
      <c r="G98" s="294"/>
      <c r="H98" s="294"/>
      <c r="I98" s="294"/>
      <c r="J98" s="294"/>
      <c r="K98" s="294"/>
      <c r="L98" s="294"/>
      <c r="M98" s="294"/>
      <c r="N98" s="294"/>
      <c r="O98" s="294"/>
    </row>
    <row r="99" spans="1:15" s="30" customFormat="1" ht="15" customHeight="1">
      <c r="A99" s="421" t="s">
        <v>113</v>
      </c>
      <c r="B99" s="449" t="s">
        <v>0</v>
      </c>
      <c r="C99" s="446"/>
      <c r="D99" s="446" t="s">
        <v>25</v>
      </c>
      <c r="E99" s="446"/>
      <c r="F99" s="446" t="s">
        <v>28</v>
      </c>
      <c r="G99" s="446"/>
      <c r="H99" s="446" t="s">
        <v>29</v>
      </c>
      <c r="I99" s="446"/>
      <c r="J99" s="446" t="s">
        <v>30</v>
      </c>
      <c r="K99" s="446"/>
      <c r="L99" s="446" t="s">
        <v>34</v>
      </c>
      <c r="M99" s="446"/>
      <c r="N99" s="446" t="s">
        <v>35</v>
      </c>
      <c r="O99" s="447"/>
    </row>
    <row r="100" spans="1:15" s="30" customFormat="1" ht="15" customHeight="1">
      <c r="A100" s="439"/>
      <c r="B100" s="280" t="s">
        <v>31</v>
      </c>
      <c r="C100" s="281" t="s">
        <v>32</v>
      </c>
      <c r="D100" s="281" t="s">
        <v>31</v>
      </c>
      <c r="E100" s="281" t="s">
        <v>32</v>
      </c>
      <c r="F100" s="281" t="s">
        <v>31</v>
      </c>
      <c r="G100" s="281" t="s">
        <v>32</v>
      </c>
      <c r="H100" s="281" t="s">
        <v>31</v>
      </c>
      <c r="I100" s="281" t="s">
        <v>32</v>
      </c>
      <c r="J100" s="281" t="s">
        <v>31</v>
      </c>
      <c r="K100" s="281" t="s">
        <v>32</v>
      </c>
      <c r="L100" s="281" t="s">
        <v>31</v>
      </c>
      <c r="M100" s="281" t="s">
        <v>32</v>
      </c>
      <c r="N100" s="281" t="s">
        <v>31</v>
      </c>
      <c r="O100" s="282" t="s">
        <v>32</v>
      </c>
    </row>
    <row r="101" spans="1:15" s="30" customFormat="1" ht="3.75" customHeight="1">
      <c r="A101" s="33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</row>
    <row r="102" spans="1:15" s="30" customFormat="1" ht="15.75" customHeight="1">
      <c r="A102" s="232">
        <v>21</v>
      </c>
      <c r="B102" s="284">
        <f aca="true" t="shared" si="5" ref="B102:C106">SUM(D102,F102,H102,J102,L102,N102,B111,D111,F111)</f>
        <v>3874</v>
      </c>
      <c r="C102" s="284">
        <f t="shared" si="5"/>
        <v>51079</v>
      </c>
      <c r="D102" s="285">
        <v>888</v>
      </c>
      <c r="E102" s="285">
        <v>19188</v>
      </c>
      <c r="F102" s="285">
        <v>453</v>
      </c>
      <c r="G102" s="285">
        <v>4711</v>
      </c>
      <c r="H102" s="285">
        <v>541</v>
      </c>
      <c r="I102" s="285">
        <v>8863</v>
      </c>
      <c r="J102" s="285">
        <v>419</v>
      </c>
      <c r="K102" s="285">
        <v>3945</v>
      </c>
      <c r="L102" s="285">
        <v>454</v>
      </c>
      <c r="M102" s="285">
        <v>4493</v>
      </c>
      <c r="N102" s="285">
        <v>18</v>
      </c>
      <c r="O102" s="285">
        <v>130</v>
      </c>
    </row>
    <row r="103" spans="1:15" ht="15.75" customHeight="1">
      <c r="A103" s="232">
        <v>22</v>
      </c>
      <c r="B103" s="284">
        <f t="shared" si="5"/>
        <v>3838</v>
      </c>
      <c r="C103" s="284">
        <f t="shared" si="5"/>
        <v>51761</v>
      </c>
      <c r="D103" s="285">
        <v>886</v>
      </c>
      <c r="E103" s="285">
        <v>19643</v>
      </c>
      <c r="F103" s="285">
        <v>480</v>
      </c>
      <c r="G103" s="285">
        <v>5043</v>
      </c>
      <c r="H103" s="285">
        <v>518</v>
      </c>
      <c r="I103" s="285">
        <v>8518</v>
      </c>
      <c r="J103" s="285">
        <v>391</v>
      </c>
      <c r="K103" s="285">
        <v>3952</v>
      </c>
      <c r="L103" s="285">
        <v>441</v>
      </c>
      <c r="M103" s="285">
        <v>4659</v>
      </c>
      <c r="N103" s="285">
        <v>24</v>
      </c>
      <c r="O103" s="285">
        <v>147</v>
      </c>
    </row>
    <row r="104" spans="1:21" s="30" customFormat="1" ht="15.75" customHeight="1">
      <c r="A104" s="232">
        <v>23</v>
      </c>
      <c r="B104" s="284">
        <f t="shared" si="5"/>
        <v>3727</v>
      </c>
      <c r="C104" s="284">
        <f t="shared" si="5"/>
        <v>50192</v>
      </c>
      <c r="D104" s="285">
        <v>916</v>
      </c>
      <c r="E104" s="285">
        <v>19313</v>
      </c>
      <c r="F104" s="285">
        <v>450</v>
      </c>
      <c r="G104" s="285">
        <v>4764</v>
      </c>
      <c r="H104" s="285">
        <v>516</v>
      </c>
      <c r="I104" s="285">
        <v>9735</v>
      </c>
      <c r="J104" s="285">
        <v>429</v>
      </c>
      <c r="K104" s="285">
        <v>3607</v>
      </c>
      <c r="L104" s="285">
        <v>463</v>
      </c>
      <c r="M104" s="285">
        <v>4769</v>
      </c>
      <c r="N104" s="285">
        <v>26</v>
      </c>
      <c r="O104" s="285">
        <v>256</v>
      </c>
      <c r="P104" s="322"/>
      <c r="Q104" s="322"/>
      <c r="R104" s="322"/>
      <c r="S104" s="322"/>
      <c r="T104" s="322"/>
      <c r="U104" s="322"/>
    </row>
    <row r="105" spans="1:21" s="30" customFormat="1" ht="15.75" customHeight="1">
      <c r="A105" s="232">
        <v>24</v>
      </c>
      <c r="B105" s="284">
        <f t="shared" si="5"/>
        <v>3941</v>
      </c>
      <c r="C105" s="284">
        <f t="shared" si="5"/>
        <v>52591</v>
      </c>
      <c r="D105" s="285">
        <v>921</v>
      </c>
      <c r="E105" s="285">
        <v>18718</v>
      </c>
      <c r="F105" s="285">
        <v>473</v>
      </c>
      <c r="G105" s="285">
        <v>5163</v>
      </c>
      <c r="H105" s="285">
        <v>564</v>
      </c>
      <c r="I105" s="285">
        <v>10285</v>
      </c>
      <c r="J105" s="285">
        <v>484</v>
      </c>
      <c r="K105" s="285">
        <v>4425</v>
      </c>
      <c r="L105" s="285">
        <v>504</v>
      </c>
      <c r="M105" s="285">
        <v>5334</v>
      </c>
      <c r="N105" s="285">
        <v>26</v>
      </c>
      <c r="O105" s="285">
        <v>323</v>
      </c>
      <c r="P105" s="322"/>
      <c r="Q105" s="322"/>
      <c r="R105" s="322"/>
      <c r="S105" s="322"/>
      <c r="T105" s="322"/>
      <c r="U105" s="322"/>
    </row>
    <row r="106" spans="1:21" s="30" customFormat="1" ht="15.75" customHeight="1">
      <c r="A106" s="232">
        <v>25</v>
      </c>
      <c r="B106" s="284">
        <f t="shared" si="5"/>
        <v>3969</v>
      </c>
      <c r="C106" s="284">
        <f t="shared" si="5"/>
        <v>45689</v>
      </c>
      <c r="D106" s="285">
        <v>901</v>
      </c>
      <c r="E106" s="285">
        <v>14536</v>
      </c>
      <c r="F106" s="285">
        <v>490</v>
      </c>
      <c r="G106" s="285">
        <v>4883</v>
      </c>
      <c r="H106" s="285">
        <v>584</v>
      </c>
      <c r="I106" s="285">
        <v>8880</v>
      </c>
      <c r="J106" s="285">
        <v>483</v>
      </c>
      <c r="K106" s="285">
        <v>4081</v>
      </c>
      <c r="L106" s="285">
        <v>550</v>
      </c>
      <c r="M106" s="285">
        <v>5356</v>
      </c>
      <c r="N106" s="285">
        <v>14</v>
      </c>
      <c r="O106" s="285">
        <v>65</v>
      </c>
      <c r="P106" s="322"/>
      <c r="Q106" s="322"/>
      <c r="R106" s="322"/>
      <c r="S106" s="322"/>
      <c r="T106" s="322"/>
      <c r="U106" s="322"/>
    </row>
    <row r="107" spans="1:15" s="30" customFormat="1" ht="3.75" customHeight="1">
      <c r="A107" s="33"/>
      <c r="B107" s="283"/>
      <c r="C107" s="283"/>
      <c r="D107" s="283"/>
      <c r="E107" s="283"/>
      <c r="F107" s="283"/>
      <c r="G107" s="283"/>
      <c r="H107" s="289"/>
      <c r="I107" s="289"/>
      <c r="J107" s="283"/>
      <c r="K107" s="283"/>
      <c r="L107" s="283"/>
      <c r="M107" s="283"/>
      <c r="N107" s="283"/>
      <c r="O107" s="283"/>
    </row>
    <row r="108" spans="1:15" s="30" customFormat="1" ht="15" customHeight="1">
      <c r="A108" s="421" t="s">
        <v>113</v>
      </c>
      <c r="B108" s="449" t="s">
        <v>44</v>
      </c>
      <c r="C108" s="446"/>
      <c r="D108" s="446" t="s">
        <v>37</v>
      </c>
      <c r="E108" s="446"/>
      <c r="F108" s="446" t="s">
        <v>38</v>
      </c>
      <c r="G108" s="447"/>
      <c r="H108" s="295"/>
      <c r="I108" s="295"/>
      <c r="J108" s="295"/>
      <c r="K108" s="295"/>
      <c r="L108" s="448"/>
      <c r="M108" s="448"/>
      <c r="N108" s="288"/>
      <c r="O108" s="288"/>
    </row>
    <row r="109" spans="1:15" s="30" customFormat="1" ht="15" customHeight="1">
      <c r="A109" s="439"/>
      <c r="B109" s="280" t="s">
        <v>31</v>
      </c>
      <c r="C109" s="281" t="s">
        <v>32</v>
      </c>
      <c r="D109" s="281" t="s">
        <v>31</v>
      </c>
      <c r="E109" s="281" t="s">
        <v>32</v>
      </c>
      <c r="F109" s="281" t="s">
        <v>31</v>
      </c>
      <c r="G109" s="282" t="s">
        <v>32</v>
      </c>
      <c r="H109" s="296"/>
      <c r="I109" s="296"/>
      <c r="J109" s="296"/>
      <c r="K109" s="296"/>
      <c r="L109" s="296"/>
      <c r="M109" s="296"/>
      <c r="N109" s="289"/>
      <c r="O109" s="289"/>
    </row>
    <row r="110" spans="1:15" s="30" customFormat="1" ht="3.75" customHeight="1">
      <c r="A110" s="33"/>
      <c r="B110" s="283"/>
      <c r="C110" s="283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3"/>
      <c r="O110" s="283"/>
    </row>
    <row r="111" spans="1:15" s="30" customFormat="1" ht="15.75" customHeight="1">
      <c r="A111" s="232">
        <v>21</v>
      </c>
      <c r="B111" s="291">
        <v>822</v>
      </c>
      <c r="C111" s="285">
        <v>7681</v>
      </c>
      <c r="D111" s="285">
        <v>20</v>
      </c>
      <c r="E111" s="285">
        <v>142</v>
      </c>
      <c r="F111" s="285">
        <v>259</v>
      </c>
      <c r="G111" s="285">
        <v>1926</v>
      </c>
      <c r="H111" s="285"/>
      <c r="I111" s="285"/>
      <c r="J111" s="284"/>
      <c r="K111" s="284"/>
      <c r="L111" s="284"/>
      <c r="M111" s="284"/>
      <c r="N111" s="290"/>
      <c r="O111" s="290"/>
    </row>
    <row r="112" spans="1:15" ht="15.75" customHeight="1">
      <c r="A112" s="232">
        <v>22</v>
      </c>
      <c r="B112" s="291">
        <v>786</v>
      </c>
      <c r="C112" s="285">
        <v>7412</v>
      </c>
      <c r="D112" s="285">
        <v>73</v>
      </c>
      <c r="E112" s="285">
        <v>709</v>
      </c>
      <c r="F112" s="285">
        <v>239</v>
      </c>
      <c r="G112" s="285">
        <v>1678</v>
      </c>
      <c r="H112" s="286"/>
      <c r="I112" s="286"/>
      <c r="J112" s="286"/>
      <c r="K112" s="297"/>
      <c r="L112" s="297"/>
      <c r="M112" s="297"/>
      <c r="N112" s="292"/>
      <c r="O112" s="292"/>
    </row>
    <row r="113" spans="1:15" s="30" customFormat="1" ht="15.75" customHeight="1">
      <c r="A113" s="232">
        <v>23</v>
      </c>
      <c r="B113" s="285">
        <v>785</v>
      </c>
      <c r="C113" s="285">
        <v>6679</v>
      </c>
      <c r="D113" s="285">
        <v>63</v>
      </c>
      <c r="E113" s="285">
        <v>562</v>
      </c>
      <c r="F113" s="285">
        <v>79</v>
      </c>
      <c r="G113" s="285">
        <v>507</v>
      </c>
      <c r="H113" s="285"/>
      <c r="I113" s="285"/>
      <c r="J113" s="285"/>
      <c r="K113" s="284"/>
      <c r="L113" s="284"/>
      <c r="M113" s="284"/>
      <c r="N113" s="290"/>
      <c r="O113" s="290"/>
    </row>
    <row r="114" spans="1:15" s="30" customFormat="1" ht="15.75" customHeight="1">
      <c r="A114" s="232">
        <v>24</v>
      </c>
      <c r="B114" s="285">
        <v>814</v>
      </c>
      <c r="C114" s="285">
        <v>7221</v>
      </c>
      <c r="D114" s="285">
        <v>67</v>
      </c>
      <c r="E114" s="285">
        <v>589</v>
      </c>
      <c r="F114" s="285">
        <v>88</v>
      </c>
      <c r="G114" s="285">
        <v>533</v>
      </c>
      <c r="H114" s="285"/>
      <c r="I114" s="285"/>
      <c r="J114" s="285"/>
      <c r="K114" s="284"/>
      <c r="L114" s="284"/>
      <c r="M114" s="284"/>
      <c r="N114" s="290"/>
      <c r="O114" s="290"/>
    </row>
    <row r="115" spans="1:15" s="30" customFormat="1" ht="15.75" customHeight="1">
      <c r="A115" s="232">
        <v>25</v>
      </c>
      <c r="B115" s="285">
        <v>804</v>
      </c>
      <c r="C115" s="285">
        <v>6907</v>
      </c>
      <c r="D115" s="285">
        <v>74</v>
      </c>
      <c r="E115" s="285">
        <v>604</v>
      </c>
      <c r="F115" s="285">
        <v>69</v>
      </c>
      <c r="G115" s="285">
        <v>377</v>
      </c>
      <c r="H115" s="285"/>
      <c r="I115" s="285"/>
      <c r="J115" s="285"/>
      <c r="K115" s="284"/>
      <c r="L115" s="284"/>
      <c r="M115" s="284"/>
      <c r="N115" s="290"/>
      <c r="O115" s="290"/>
    </row>
    <row r="116" spans="1:15" s="30" customFormat="1" ht="3.75" customHeight="1">
      <c r="A116" s="33"/>
      <c r="B116" s="245"/>
      <c r="C116" s="245"/>
      <c r="D116" s="245"/>
      <c r="E116" s="245"/>
      <c r="F116" s="245"/>
      <c r="G116" s="245"/>
      <c r="H116" s="245"/>
      <c r="I116" s="245"/>
      <c r="J116" s="244"/>
      <c r="K116" s="244"/>
      <c r="L116" s="244"/>
      <c r="M116" s="244"/>
      <c r="N116" s="244"/>
      <c r="O116" s="244"/>
    </row>
    <row r="117" spans="1:15" ht="12.75">
      <c r="A117" s="189" t="s">
        <v>134</v>
      </c>
      <c r="B117" s="390"/>
      <c r="C117" s="390"/>
      <c r="D117" s="390"/>
      <c r="E117" s="390"/>
      <c r="F117" s="390"/>
      <c r="G117" s="390"/>
      <c r="H117" s="383"/>
      <c r="I117" s="383"/>
      <c r="J117" s="383"/>
      <c r="K117" s="383"/>
      <c r="L117" s="383"/>
      <c r="M117" s="383"/>
      <c r="N117" s="383"/>
      <c r="O117" s="383"/>
    </row>
  </sheetData>
  <sheetProtection/>
  <mergeCells count="69">
    <mergeCell ref="J25:K25"/>
    <mergeCell ref="L14:M14"/>
    <mergeCell ref="N25:O25"/>
    <mergeCell ref="L25:M25"/>
    <mergeCell ref="A34:A35"/>
    <mergeCell ref="B34:C34"/>
    <mergeCell ref="A25:A26"/>
    <mergeCell ref="B25:C25"/>
    <mergeCell ref="D25:E25"/>
    <mergeCell ref="F25:G25"/>
    <mergeCell ref="H25:I25"/>
    <mergeCell ref="N5:O5"/>
    <mergeCell ref="A14:A15"/>
    <mergeCell ref="B14:C14"/>
    <mergeCell ref="D14:E14"/>
    <mergeCell ref="F14:G14"/>
    <mergeCell ref="B5:C5"/>
    <mergeCell ref="D5:E5"/>
    <mergeCell ref="F5:G5"/>
    <mergeCell ref="H5:I5"/>
    <mergeCell ref="J5:K5"/>
    <mergeCell ref="L5:M5"/>
    <mergeCell ref="A5:A6"/>
    <mergeCell ref="A45:A46"/>
    <mergeCell ref="B45:C45"/>
    <mergeCell ref="D45:E45"/>
    <mergeCell ref="F45:G45"/>
    <mergeCell ref="H45:I45"/>
    <mergeCell ref="J45:K45"/>
    <mergeCell ref="H14:I14"/>
    <mergeCell ref="J14:K14"/>
    <mergeCell ref="J68:K68"/>
    <mergeCell ref="N45:O45"/>
    <mergeCell ref="A54:A55"/>
    <mergeCell ref="B54:C54"/>
    <mergeCell ref="D54:E54"/>
    <mergeCell ref="F54:G54"/>
    <mergeCell ref="H54:I54"/>
    <mergeCell ref="L45:M45"/>
    <mergeCell ref="A68:A69"/>
    <mergeCell ref="N79:O79"/>
    <mergeCell ref="A79:A80"/>
    <mergeCell ref="B79:C79"/>
    <mergeCell ref="D79:E79"/>
    <mergeCell ref="F79:G79"/>
    <mergeCell ref="D68:E68"/>
    <mergeCell ref="F68:G68"/>
    <mergeCell ref="L68:M68"/>
    <mergeCell ref="N68:O68"/>
    <mergeCell ref="H68:I68"/>
    <mergeCell ref="A108:A109"/>
    <mergeCell ref="B108:C108"/>
    <mergeCell ref="D108:E108"/>
    <mergeCell ref="H79:I79"/>
    <mergeCell ref="J79:K79"/>
    <mergeCell ref="B68:C68"/>
    <mergeCell ref="L79:M79"/>
    <mergeCell ref="A88:A89"/>
    <mergeCell ref="B88:C88"/>
    <mergeCell ref="A99:A100"/>
    <mergeCell ref="B99:C99"/>
    <mergeCell ref="D99:E99"/>
    <mergeCell ref="F99:G99"/>
    <mergeCell ref="N99:O99"/>
    <mergeCell ref="F108:G108"/>
    <mergeCell ref="H99:I99"/>
    <mergeCell ref="J99:K99"/>
    <mergeCell ref="L99:M99"/>
    <mergeCell ref="L108:M108"/>
  </mergeCells>
  <printOptions/>
  <pageMargins left="0.5905511811023623" right="0.3937007874015748" top="0.984251968503937" bottom="0.5511811023622047" header="0.5118110236220472" footer="0.31496062992125984"/>
  <pageSetup horizontalDpi="600" verticalDpi="600" orientation="portrait" paperSize="9" r:id="rId1"/>
  <rowBreaks count="1" manualBreakCount="1">
    <brk id="6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G31" sqref="G31"/>
    </sheetView>
  </sheetViews>
  <sheetFormatPr defaultColWidth="9.00390625" defaultRowHeight="13.5"/>
  <cols>
    <col min="1" max="1" width="3.625" style="187" customWidth="1"/>
    <col min="2" max="2" width="3.625" style="58" customWidth="1"/>
    <col min="3" max="9" width="9.625" style="58" customWidth="1"/>
    <col min="10" max="16384" width="9.00390625" style="49" customWidth="1"/>
  </cols>
  <sheetData>
    <row r="1" s="142" customFormat="1" ht="12.75" customHeight="1">
      <c r="A1" s="139" t="s">
        <v>120</v>
      </c>
    </row>
    <row r="2" spans="1:9" ht="18" customHeight="1">
      <c r="A2" s="135" t="s">
        <v>166</v>
      </c>
      <c r="B2" s="184"/>
      <c r="C2" s="184"/>
      <c r="D2" s="184"/>
      <c r="E2" s="184"/>
      <c r="F2" s="184"/>
      <c r="G2" s="184"/>
      <c r="H2" s="184"/>
      <c r="I2" s="184"/>
    </row>
    <row r="3" spans="1:9" ht="12.75">
      <c r="A3" s="190"/>
      <c r="B3" s="74"/>
      <c r="C3" s="74"/>
      <c r="D3" s="74"/>
      <c r="E3" s="74"/>
      <c r="F3" s="74"/>
      <c r="G3" s="74"/>
      <c r="H3" s="74"/>
      <c r="I3" s="74"/>
    </row>
    <row r="4" spans="1:9" s="51" customFormat="1" ht="15.75" customHeight="1">
      <c r="A4" s="424" t="s">
        <v>220</v>
      </c>
      <c r="B4" s="400"/>
      <c r="C4" s="418" t="s">
        <v>56</v>
      </c>
      <c r="D4" s="418" t="s">
        <v>211</v>
      </c>
      <c r="E4" s="14" t="s">
        <v>212</v>
      </c>
      <c r="F4" s="14" t="s">
        <v>213</v>
      </c>
      <c r="G4" s="14" t="s">
        <v>47</v>
      </c>
      <c r="H4" s="420" t="s">
        <v>214</v>
      </c>
      <c r="I4" s="417"/>
    </row>
    <row r="5" spans="1:9" s="51" customFormat="1" ht="15.75" customHeight="1">
      <c r="A5" s="426"/>
      <c r="B5" s="401"/>
      <c r="C5" s="419"/>
      <c r="D5" s="419"/>
      <c r="E5" s="188" t="s">
        <v>46</v>
      </c>
      <c r="F5" s="17" t="s">
        <v>217</v>
      </c>
      <c r="G5" s="17" t="s">
        <v>48</v>
      </c>
      <c r="H5" s="16" t="s">
        <v>215</v>
      </c>
      <c r="I5" s="18" t="s">
        <v>216</v>
      </c>
    </row>
    <row r="6" spans="1:9" s="51" customFormat="1" ht="4.5" customHeight="1">
      <c r="A6" s="185"/>
      <c r="B6" s="36"/>
      <c r="C6" s="37"/>
      <c r="D6" s="38"/>
      <c r="E6" s="38"/>
      <c r="F6" s="38"/>
      <c r="G6" s="38"/>
      <c r="H6" s="38"/>
      <c r="I6" s="38"/>
    </row>
    <row r="7" spans="1:9" s="65" customFormat="1" ht="15.75" customHeight="1">
      <c r="A7" s="38">
        <v>21</v>
      </c>
      <c r="B7" s="248"/>
      <c r="C7" s="340">
        <v>307</v>
      </c>
      <c r="D7" s="340">
        <v>7285</v>
      </c>
      <c r="E7" s="340">
        <v>1779</v>
      </c>
      <c r="F7" s="340">
        <f>SUM(D7:E7)</f>
        <v>9064</v>
      </c>
      <c r="G7" s="269">
        <f>F7/C7</f>
        <v>29.52442996742671</v>
      </c>
      <c r="H7" s="340">
        <v>32</v>
      </c>
      <c r="I7" s="340">
        <v>1535</v>
      </c>
    </row>
    <row r="8" spans="1:9" s="66" customFormat="1" ht="15.75" customHeight="1">
      <c r="A8" s="38">
        <v>22</v>
      </c>
      <c r="B8" s="248"/>
      <c r="C8" s="375">
        <v>301</v>
      </c>
      <c r="D8" s="340">
        <v>6198</v>
      </c>
      <c r="E8" s="340">
        <v>1999</v>
      </c>
      <c r="F8" s="340">
        <f>SUM(D8:E8)</f>
        <v>8197</v>
      </c>
      <c r="G8" s="269">
        <f>F8/C8</f>
        <v>27.232558139534884</v>
      </c>
      <c r="H8" s="340">
        <v>41</v>
      </c>
      <c r="I8" s="340">
        <v>1253</v>
      </c>
    </row>
    <row r="9" spans="1:9" s="66" customFormat="1" ht="15.75" customHeight="1">
      <c r="A9" s="38">
        <v>23</v>
      </c>
      <c r="B9" s="248"/>
      <c r="C9" s="340">
        <v>307</v>
      </c>
      <c r="D9" s="340">
        <v>7075</v>
      </c>
      <c r="E9" s="340">
        <v>2499</v>
      </c>
      <c r="F9" s="340">
        <f>SUM(D9:E9)</f>
        <v>9574</v>
      </c>
      <c r="G9" s="269">
        <f>F9/C9</f>
        <v>31.185667752442995</v>
      </c>
      <c r="H9" s="340">
        <v>35</v>
      </c>
      <c r="I9" s="340">
        <v>1861</v>
      </c>
    </row>
    <row r="10" spans="1:9" s="66" customFormat="1" ht="15.75" customHeight="1">
      <c r="A10" s="38">
        <v>24</v>
      </c>
      <c r="B10" s="248"/>
      <c r="C10" s="340">
        <v>301</v>
      </c>
      <c r="D10" s="340">
        <v>7725</v>
      </c>
      <c r="E10" s="340">
        <v>2256</v>
      </c>
      <c r="F10" s="340">
        <v>9981</v>
      </c>
      <c r="G10" s="269">
        <v>33.159468438538205</v>
      </c>
      <c r="H10" s="340">
        <v>84</v>
      </c>
      <c r="I10" s="340">
        <v>2081</v>
      </c>
    </row>
    <row r="11" spans="1:9" s="197" customFormat="1" ht="15.75" customHeight="1">
      <c r="A11" s="38">
        <v>25</v>
      </c>
      <c r="B11" s="19"/>
      <c r="C11" s="340">
        <f>SUM(C13:C24)</f>
        <v>307</v>
      </c>
      <c r="D11" s="340">
        <f>SUM(D13:D24)</f>
        <v>6207</v>
      </c>
      <c r="E11" s="340">
        <f>SUM(E13:E24)</f>
        <v>2003</v>
      </c>
      <c r="F11" s="340">
        <f>SUM(D11:E11)</f>
        <v>8210</v>
      </c>
      <c r="G11" s="340">
        <f>IF(C11=0,0,F11/C11)</f>
        <v>26.742671009771986</v>
      </c>
      <c r="H11" s="340">
        <f>SUM(H13:H24)</f>
        <v>35</v>
      </c>
      <c r="I11" s="340">
        <f>SUM(I13:I24)</f>
        <v>1607</v>
      </c>
    </row>
    <row r="12" spans="1:9" s="66" customFormat="1" ht="4.5" customHeight="1">
      <c r="A12" s="185"/>
      <c r="B12" s="237"/>
      <c r="C12" s="240"/>
      <c r="D12" s="240"/>
      <c r="E12" s="240"/>
      <c r="F12" s="240"/>
      <c r="G12" s="240"/>
      <c r="H12" s="240"/>
      <c r="I12" s="240"/>
    </row>
    <row r="13" spans="1:9" s="65" customFormat="1" ht="15.75" customHeight="1">
      <c r="A13" s="38">
        <v>25</v>
      </c>
      <c r="B13" s="249" t="s">
        <v>153</v>
      </c>
      <c r="C13" s="375">
        <v>25</v>
      </c>
      <c r="D13" s="340">
        <v>592</v>
      </c>
      <c r="E13" s="340">
        <v>135</v>
      </c>
      <c r="F13" s="340">
        <f aca="true" t="shared" si="0" ref="F13:F21">SUM(D13:E13)</f>
        <v>727</v>
      </c>
      <c r="G13" s="340">
        <f>IF(C13=0,0,F13/C13)</f>
        <v>29.08</v>
      </c>
      <c r="H13" s="340">
        <v>9</v>
      </c>
      <c r="I13" s="340">
        <v>213</v>
      </c>
    </row>
    <row r="14" spans="1:9" s="65" customFormat="1" ht="15.75" customHeight="1">
      <c r="A14" s="185"/>
      <c r="B14" s="249" t="s">
        <v>154</v>
      </c>
      <c r="C14" s="375">
        <v>27</v>
      </c>
      <c r="D14" s="340">
        <v>516</v>
      </c>
      <c r="E14" s="340">
        <v>125</v>
      </c>
      <c r="F14" s="340">
        <f t="shared" si="0"/>
        <v>641</v>
      </c>
      <c r="G14" s="340">
        <f aca="true" t="shared" si="1" ref="G14:G23">IF(C14=0,0,F14/C14)</f>
        <v>23.74074074074074</v>
      </c>
      <c r="H14" s="340">
        <v>3</v>
      </c>
      <c r="I14" s="340">
        <v>114</v>
      </c>
    </row>
    <row r="15" spans="1:9" s="65" customFormat="1" ht="15.75" customHeight="1">
      <c r="A15" s="185"/>
      <c r="B15" s="249" t="s">
        <v>155</v>
      </c>
      <c r="C15" s="375">
        <v>26</v>
      </c>
      <c r="D15" s="340">
        <v>492</v>
      </c>
      <c r="E15" s="340">
        <v>172</v>
      </c>
      <c r="F15" s="340">
        <f t="shared" si="0"/>
        <v>664</v>
      </c>
      <c r="G15" s="340">
        <f t="shared" si="1"/>
        <v>25.53846153846154</v>
      </c>
      <c r="H15" s="340">
        <v>2</v>
      </c>
      <c r="I15" s="340">
        <v>123</v>
      </c>
    </row>
    <row r="16" spans="1:9" s="65" customFormat="1" ht="15.75" customHeight="1">
      <c r="A16" s="185"/>
      <c r="B16" s="249" t="s">
        <v>156</v>
      </c>
      <c r="C16" s="375">
        <v>26</v>
      </c>
      <c r="D16" s="340">
        <v>458</v>
      </c>
      <c r="E16" s="340">
        <v>141</v>
      </c>
      <c r="F16" s="340">
        <f t="shared" si="0"/>
        <v>599</v>
      </c>
      <c r="G16" s="340">
        <f t="shared" si="1"/>
        <v>23.03846153846154</v>
      </c>
      <c r="H16" s="269">
        <v>1</v>
      </c>
      <c r="I16" s="269">
        <v>63</v>
      </c>
    </row>
    <row r="17" spans="1:9" s="65" customFormat="1" ht="15.75" customHeight="1">
      <c r="A17" s="185"/>
      <c r="B17" s="249" t="s">
        <v>157</v>
      </c>
      <c r="C17" s="375">
        <v>27</v>
      </c>
      <c r="D17" s="340">
        <v>680</v>
      </c>
      <c r="E17" s="340">
        <v>185</v>
      </c>
      <c r="F17" s="340">
        <f t="shared" si="0"/>
        <v>865</v>
      </c>
      <c r="G17" s="340">
        <f t="shared" si="1"/>
        <v>32.03703703703704</v>
      </c>
      <c r="H17" s="269">
        <v>0</v>
      </c>
      <c r="I17" s="269">
        <v>0</v>
      </c>
    </row>
    <row r="18" spans="1:9" s="65" customFormat="1" ht="15.75" customHeight="1">
      <c r="A18" s="185"/>
      <c r="B18" s="249" t="s">
        <v>158</v>
      </c>
      <c r="C18" s="375">
        <v>25</v>
      </c>
      <c r="D18" s="340">
        <v>527</v>
      </c>
      <c r="E18" s="340">
        <v>195</v>
      </c>
      <c r="F18" s="340">
        <f t="shared" si="0"/>
        <v>722</v>
      </c>
      <c r="G18" s="340">
        <f t="shared" si="1"/>
        <v>28.88</v>
      </c>
      <c r="H18" s="269">
        <v>2</v>
      </c>
      <c r="I18" s="269">
        <v>99</v>
      </c>
    </row>
    <row r="19" spans="1:9" s="65" customFormat="1" ht="15.75" customHeight="1">
      <c r="A19" s="185"/>
      <c r="B19" s="249" t="s">
        <v>159</v>
      </c>
      <c r="C19" s="375">
        <v>27</v>
      </c>
      <c r="D19" s="340">
        <v>509</v>
      </c>
      <c r="E19" s="340">
        <v>118</v>
      </c>
      <c r="F19" s="340">
        <f t="shared" si="0"/>
        <v>627</v>
      </c>
      <c r="G19" s="340">
        <f t="shared" si="1"/>
        <v>23.22222222222222</v>
      </c>
      <c r="H19" s="340">
        <v>2</v>
      </c>
      <c r="I19" s="340">
        <v>116</v>
      </c>
    </row>
    <row r="20" spans="1:9" s="65" customFormat="1" ht="15.75" customHeight="1">
      <c r="A20" s="185"/>
      <c r="B20" s="249" t="s">
        <v>160</v>
      </c>
      <c r="C20" s="375">
        <v>26</v>
      </c>
      <c r="D20" s="340">
        <v>604</v>
      </c>
      <c r="E20" s="340">
        <v>282</v>
      </c>
      <c r="F20" s="340">
        <f t="shared" si="0"/>
        <v>886</v>
      </c>
      <c r="G20" s="340">
        <f t="shared" si="1"/>
        <v>34.07692307692308</v>
      </c>
      <c r="H20" s="340">
        <v>6</v>
      </c>
      <c r="I20" s="340">
        <v>306</v>
      </c>
    </row>
    <row r="21" spans="1:9" s="65" customFormat="1" ht="15.75" customHeight="1">
      <c r="A21" s="185"/>
      <c r="B21" s="249" t="s">
        <v>161</v>
      </c>
      <c r="C21" s="375">
        <v>24</v>
      </c>
      <c r="D21" s="340">
        <v>358</v>
      </c>
      <c r="E21" s="340">
        <v>19</v>
      </c>
      <c r="F21" s="340">
        <f t="shared" si="0"/>
        <v>377</v>
      </c>
      <c r="G21" s="340">
        <f t="shared" si="1"/>
        <v>15.708333333333334</v>
      </c>
      <c r="H21" s="269">
        <v>0</v>
      </c>
      <c r="I21" s="269">
        <v>0</v>
      </c>
    </row>
    <row r="22" spans="1:9" s="65" customFormat="1" ht="15.75" customHeight="1">
      <c r="A22" s="38">
        <v>26</v>
      </c>
      <c r="B22" s="249" t="s">
        <v>162</v>
      </c>
      <c r="C22" s="375">
        <v>24</v>
      </c>
      <c r="D22" s="340">
        <v>524</v>
      </c>
      <c r="E22" s="340">
        <v>342</v>
      </c>
      <c r="F22" s="340">
        <f>SUM(D22:E22)</f>
        <v>866</v>
      </c>
      <c r="G22" s="340">
        <f t="shared" si="1"/>
        <v>36.083333333333336</v>
      </c>
      <c r="H22" s="340">
        <v>5</v>
      </c>
      <c r="I22" s="340">
        <v>351</v>
      </c>
    </row>
    <row r="23" spans="1:9" s="65" customFormat="1" ht="15.75" customHeight="1">
      <c r="A23" s="185"/>
      <c r="B23" s="249" t="s">
        <v>163</v>
      </c>
      <c r="C23" s="375">
        <v>24</v>
      </c>
      <c r="D23" s="340">
        <v>421</v>
      </c>
      <c r="E23" s="340">
        <v>229</v>
      </c>
      <c r="F23" s="340">
        <f>SUM(D23:E23)</f>
        <v>650</v>
      </c>
      <c r="G23" s="340">
        <f t="shared" si="1"/>
        <v>27.083333333333332</v>
      </c>
      <c r="H23" s="269">
        <v>4</v>
      </c>
      <c r="I23" s="269">
        <v>210</v>
      </c>
    </row>
    <row r="24" spans="1:9" s="65" customFormat="1" ht="15.75" customHeight="1">
      <c r="A24" s="185"/>
      <c r="B24" s="249" t="s">
        <v>164</v>
      </c>
      <c r="C24" s="375">
        <v>26</v>
      </c>
      <c r="D24" s="340">
        <v>526</v>
      </c>
      <c r="E24" s="340">
        <v>60</v>
      </c>
      <c r="F24" s="340">
        <f>SUM(D24:E24)</f>
        <v>586</v>
      </c>
      <c r="G24" s="340">
        <f>IF(C24=0,0,F24/C24)</f>
        <v>22.53846153846154</v>
      </c>
      <c r="H24" s="269">
        <v>1</v>
      </c>
      <c r="I24" s="269">
        <v>12</v>
      </c>
    </row>
    <row r="25" spans="1:9" s="66" customFormat="1" ht="4.5" customHeight="1">
      <c r="A25" s="186"/>
      <c r="B25" s="80"/>
      <c r="C25" s="38"/>
      <c r="D25" s="41"/>
      <c r="E25" s="41"/>
      <c r="F25" s="41"/>
      <c r="G25" s="41"/>
      <c r="H25" s="41"/>
      <c r="I25" s="41"/>
    </row>
    <row r="26" spans="1:9" ht="13.5" customHeight="1">
      <c r="A26" s="189" t="s">
        <v>135</v>
      </c>
      <c r="B26" s="71"/>
      <c r="C26" s="79"/>
      <c r="D26" s="79"/>
      <c r="E26" s="79"/>
      <c r="F26" s="79"/>
      <c r="G26" s="79"/>
      <c r="H26" s="79"/>
      <c r="I26" s="79"/>
    </row>
    <row r="27" spans="1:7" ht="13.5" customHeight="1">
      <c r="A27" s="146" t="s">
        <v>136</v>
      </c>
      <c r="B27" s="73"/>
      <c r="C27" s="72"/>
      <c r="D27" s="72"/>
      <c r="E27" s="72"/>
      <c r="F27" s="250"/>
      <c r="G27" s="250"/>
    </row>
  </sheetData>
  <sheetProtection/>
  <mergeCells count="4">
    <mergeCell ref="H4:I4"/>
    <mergeCell ref="A4:B5"/>
    <mergeCell ref="C4:C5"/>
    <mergeCell ref="D4:D5"/>
  </mergeCells>
  <printOptions/>
  <pageMargins left="0.8661417322834646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2015-03-10T07:36:29Z</cp:lastPrinted>
  <dcterms:created xsi:type="dcterms:W3CDTF">2004-12-01T06:32:14Z</dcterms:created>
  <dcterms:modified xsi:type="dcterms:W3CDTF">2015-04-15T03:05:08Z</dcterms:modified>
  <cp:category/>
  <cp:version/>
  <cp:contentType/>
  <cp:contentStatus/>
</cp:coreProperties>
</file>