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605" tabRatio="856" firstSheet="1" activeTab="4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  <sheet name="16表" sheetId="16" r:id="rId16"/>
    <sheet name="17表" sheetId="17" r:id="rId17"/>
    <sheet name="18表" sheetId="18" r:id="rId18"/>
    <sheet name="19表" sheetId="19" r:id="rId19"/>
    <sheet name="20表" sheetId="20" r:id="rId20"/>
    <sheet name="21表" sheetId="21" r:id="rId21"/>
    <sheet name="22表" sheetId="22" r:id="rId22"/>
    <sheet name="23表" sheetId="23" r:id="rId23"/>
    <sheet name="24表" sheetId="24" r:id="rId24"/>
    <sheet name="25表" sheetId="25" r:id="rId25"/>
    <sheet name="26表" sheetId="26" r:id="rId26"/>
    <sheet name="27表" sheetId="27" r:id="rId27"/>
    <sheet name="28表" sheetId="28" r:id="rId28"/>
    <sheet name="29表" sheetId="29" r:id="rId29"/>
    <sheet name="30表" sheetId="30" r:id="rId30"/>
    <sheet name="31表" sheetId="31" r:id="rId31"/>
    <sheet name="32表" sheetId="32" r:id="rId32"/>
    <sheet name="33表" sheetId="33" r:id="rId33"/>
  </sheets>
  <definedNames>
    <definedName name="_xlnm.Print_Area" localSheetId="16">'17表'!$A$1:$H$22</definedName>
    <definedName name="_xlnm.Print_Area" localSheetId="18">'19表'!$A$1:$I$31</definedName>
    <definedName name="_xlnm.Print_Area" localSheetId="19">'20表'!$A$1:$E$13</definedName>
    <definedName name="_xlnm.Print_Area" localSheetId="20">'21表'!$A$1:$E$13</definedName>
    <definedName name="_xlnm.Print_Area" localSheetId="22">'23表'!$A$1:$H$13</definedName>
    <definedName name="_xlnm.Print_Area" localSheetId="23">'24表'!$A$1:$G$13</definedName>
    <definedName name="_xlnm.Print_Area" localSheetId="24">'25表'!$A$1:$H$13</definedName>
    <definedName name="_xlnm.Print_Area" localSheetId="25">'26表'!$A$1:$H$13</definedName>
    <definedName name="_xlnm.Print_Area" localSheetId="26">'27表'!$A$1:$I$13</definedName>
    <definedName name="_xlnm.Print_Area" localSheetId="27">'28表'!$A$1:$F$13</definedName>
    <definedName name="_xlnm.Print_Area" localSheetId="29">'30表'!$A$1:$G$15</definedName>
    <definedName name="_xlnm.Print_Area" localSheetId="5">'6表'!$A$1:$K$38</definedName>
  </definedNames>
  <calcPr fullCalcOnLoad="1"/>
</workbook>
</file>

<file path=xl/sharedStrings.xml><?xml version="1.0" encoding="utf-8"?>
<sst xmlns="http://schemas.openxmlformats.org/spreadsheetml/2006/main" count="817" uniqueCount="329">
  <si>
    <t>総　　数</t>
  </si>
  <si>
    <t>式典・大会</t>
  </si>
  <si>
    <t>そ の 他</t>
  </si>
  <si>
    <t>音楽発表会</t>
  </si>
  <si>
    <t>立川市</t>
  </si>
  <si>
    <t>その他</t>
  </si>
  <si>
    <t>計</t>
  </si>
  <si>
    <t>官公署</t>
  </si>
  <si>
    <t>会 社</t>
  </si>
  <si>
    <t>男</t>
  </si>
  <si>
    <t>女</t>
  </si>
  <si>
    <t>曙</t>
  </si>
  <si>
    <t>幸</t>
  </si>
  <si>
    <t>錦</t>
  </si>
  <si>
    <t>健康診査・検診</t>
  </si>
  <si>
    <t>総　数</t>
  </si>
  <si>
    <t>組　　合　　市</t>
  </si>
  <si>
    <t>組合市外</t>
  </si>
  <si>
    <t>昭島市</t>
  </si>
  <si>
    <t>国立市</t>
  </si>
  <si>
    <t>総数</t>
  </si>
  <si>
    <t>12歳以上</t>
  </si>
  <si>
    <t>12歳未満</t>
  </si>
  <si>
    <t>胎児</t>
  </si>
  <si>
    <t>改葬等</t>
  </si>
  <si>
    <t>講　　堂</t>
  </si>
  <si>
    <t>会 議 室</t>
  </si>
  <si>
    <t>視聴覚室</t>
  </si>
  <si>
    <t>実 習 室</t>
  </si>
  <si>
    <t>第１教室</t>
  </si>
  <si>
    <t>第２教室</t>
  </si>
  <si>
    <t>件 数</t>
  </si>
  <si>
    <t>人 員</t>
  </si>
  <si>
    <t>第３教室</t>
  </si>
  <si>
    <t>第１和室</t>
  </si>
  <si>
    <t>第２和室</t>
  </si>
  <si>
    <t>第３和室</t>
  </si>
  <si>
    <t>保 育 室</t>
  </si>
  <si>
    <t>陶 芸 室</t>
  </si>
  <si>
    <t>第１実習室</t>
  </si>
  <si>
    <t>第２実習室</t>
  </si>
  <si>
    <t>和　　室</t>
  </si>
  <si>
    <t>第１実習室</t>
  </si>
  <si>
    <t>第２実習室</t>
  </si>
  <si>
    <t>練 習 室</t>
  </si>
  <si>
    <t>大　人</t>
  </si>
  <si>
    <t>(中学生以下)</t>
  </si>
  <si>
    <t>１日平均</t>
  </si>
  <si>
    <t>利用者数</t>
  </si>
  <si>
    <t>合　計</t>
  </si>
  <si>
    <t>件　数</t>
  </si>
  <si>
    <t>延べ開催回数</t>
  </si>
  <si>
    <t>延べ参加者数</t>
  </si>
  <si>
    <t>開催回数</t>
  </si>
  <si>
    <t>延べ日数</t>
  </si>
  <si>
    <t>延べ観覧者数</t>
  </si>
  <si>
    <t>開館日数</t>
  </si>
  <si>
    <t>人</t>
  </si>
  <si>
    <t>（１）　大ホール</t>
  </si>
  <si>
    <t>霊安室</t>
  </si>
  <si>
    <t>納骨堂</t>
  </si>
  <si>
    <t>通常事業</t>
  </si>
  <si>
    <t>特別事業</t>
  </si>
  <si>
    <t>小学生</t>
  </si>
  <si>
    <t>中学生</t>
  </si>
  <si>
    <t>高校生</t>
  </si>
  <si>
    <t>利用人員</t>
  </si>
  <si>
    <t>22年度</t>
  </si>
  <si>
    <t>第１体育室</t>
  </si>
  <si>
    <t>第２体育室</t>
  </si>
  <si>
    <t>室内水泳場</t>
  </si>
  <si>
    <t>トレーニング室</t>
  </si>
  <si>
    <t>泉</t>
  </si>
  <si>
    <t>研修室・会議室</t>
  </si>
  <si>
    <t>婦人健康体操</t>
  </si>
  <si>
    <t>ゲートボール場</t>
  </si>
  <si>
    <t>フットサル場</t>
  </si>
  <si>
    <t>滝ノ上会館</t>
  </si>
  <si>
    <t>こんぴら橋会館</t>
  </si>
  <si>
    <t>高松会館</t>
  </si>
  <si>
    <t>若葉会館</t>
  </si>
  <si>
    <t>こぶし会館</t>
  </si>
  <si>
    <t>羽衣中央会館</t>
  </si>
  <si>
    <t>天王橋会館</t>
  </si>
  <si>
    <t>柴崎会館</t>
  </si>
  <si>
    <t>さかえ会館</t>
  </si>
  <si>
    <t>西砂会館</t>
  </si>
  <si>
    <t>上砂会館</t>
  </si>
  <si>
    <t>立川競輪主催レース</t>
  </si>
  <si>
    <t>入場者数</t>
  </si>
  <si>
    <t>車券発売額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</si>
  <si>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</si>
  <si>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</si>
  <si>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</si>
  <si>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</si>
  <si>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</si>
  <si>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</si>
  <si>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</si>
  <si>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</si>
  <si>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</si>
  <si>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第10回</t>
  </si>
  <si>
    <t>第11回</t>
  </si>
  <si>
    <t>第12回</t>
  </si>
  <si>
    <t>23年度</t>
  </si>
  <si>
    <t>入館者日数</t>
  </si>
  <si>
    <t>日</t>
  </si>
  <si>
    <t>年度</t>
  </si>
  <si>
    <t>太極拳・空手等</t>
  </si>
  <si>
    <t>柔道・剣道等</t>
  </si>
  <si>
    <t>総数</t>
  </si>
  <si>
    <t>母子保健教室・母子健康相談</t>
  </si>
  <si>
    <t>休日診療
事業</t>
  </si>
  <si>
    <t>12議会・行財政－6市施設利用状況</t>
  </si>
  <si>
    <t>2表　女性総合センター利用状況の推移</t>
  </si>
  <si>
    <t>3表　福祉会館利用人員の推移</t>
  </si>
  <si>
    <t>4表　児童館利用人員の推移</t>
  </si>
  <si>
    <t>6表　火葬場使用状況の推移</t>
  </si>
  <si>
    <t>7表　斎場使用状況の推移</t>
  </si>
  <si>
    <t>8表　地域学習館利用状況の推移</t>
  </si>
  <si>
    <t>資料：総合政策部男女平等参画課</t>
  </si>
  <si>
    <t>資料：子ども家庭部子ども育成課</t>
  </si>
  <si>
    <t>資料：福祉保健部健康推進課</t>
  </si>
  <si>
    <t>資料：立川・昭島・国立聖苑組合</t>
  </si>
  <si>
    <t>資料：福祉保健部福祉総務課</t>
  </si>
  <si>
    <t>資料：教育委員会教育部生涯学習推進センター</t>
  </si>
  <si>
    <t>資料：立川市歴史民俗資料館</t>
  </si>
  <si>
    <t>資料：公営競技事業部事業課</t>
  </si>
  <si>
    <t>合唱・交響楽・室内楽</t>
  </si>
  <si>
    <t>独奏・独唱</t>
  </si>
  <si>
    <t>会議室</t>
  </si>
  <si>
    <t>展示室</t>
  </si>
  <si>
    <t>1表　市民会館利用状況の推移</t>
  </si>
  <si>
    <t>免除</t>
  </si>
  <si>
    <t>団体</t>
  </si>
  <si>
    <t>減額</t>
  </si>
  <si>
    <t>全額</t>
  </si>
  <si>
    <t>利用人数</t>
  </si>
  <si>
    <t>個人</t>
  </si>
  <si>
    <t>その他の
行事</t>
  </si>
  <si>
    <t>. 4</t>
  </si>
  <si>
    <t>. 5</t>
  </si>
  <si>
    <t>. 6</t>
  </si>
  <si>
    <t>. 7</t>
  </si>
  <si>
    <t>. 8</t>
  </si>
  <si>
    <t>. 9</t>
  </si>
  <si>
    <t>.10</t>
  </si>
  <si>
    <t>.11</t>
  </si>
  <si>
    <t>.12</t>
  </si>
  <si>
    <t>. 1</t>
  </si>
  <si>
    <t>. 2</t>
  </si>
  <si>
    <t>. 3</t>
  </si>
  <si>
    <t>10表　歴史民俗資料館利用状況の推移（企画展示等開催状況）</t>
  </si>
  <si>
    <t>9表　歴史民俗資料館利用状況の推移（利用者数）</t>
  </si>
  <si>
    <t>11表　歴史民俗資料館利用状況の推移（体験学習会開催状況）</t>
  </si>
  <si>
    <t>13表　川越道緑地古民家園利用状況の推移（利用者数）</t>
  </si>
  <si>
    <t>14表　川越道緑地古民家園利用状況の推移（企画展示等開催状況）</t>
  </si>
  <si>
    <t>15表　川越道緑地古民家園利用状況の推移（体験学習会開催状況）</t>
  </si>
  <si>
    <t>16表　川越道緑地古民家園利用状況の推移（開園以来の累計）</t>
  </si>
  <si>
    <t>17表　体育施設利用状況の推移（市民体育館室別利用人員）</t>
  </si>
  <si>
    <t>18表　体育施設利用状況の推移（市民体育館種目別利用人員）</t>
  </si>
  <si>
    <t>19表　体育施設利用状況の推移（練成館）</t>
  </si>
  <si>
    <t>20表　体育施設利用状況の推移（立川公園）</t>
  </si>
  <si>
    <t>21表　体育施設利用状況の推移（見影橋公園）</t>
  </si>
  <si>
    <t>22表　体育施設利用状況の推移（泉町運動場）</t>
  </si>
  <si>
    <t>23表　体育施設利用状況の推移（中里）</t>
  </si>
  <si>
    <t>24表　体育施設利用状況の推移（西砂スポーツ広場）</t>
  </si>
  <si>
    <t>25表　体育施設利用状況の推移（一番町少年野球場）</t>
  </si>
  <si>
    <t>26表　体育施設利用状況の推移（多摩川緑地野球場）</t>
  </si>
  <si>
    <t>27表　体育施設利用状況の推移（砂川中央地区多目的運動場）</t>
  </si>
  <si>
    <t>28表　体育施設利用状況の推移（立川公園新堤防）</t>
  </si>
  <si>
    <t>30表　八ヶ岳山荘利用状況の推移</t>
  </si>
  <si>
    <t>31表　学習等供用施設利用状況の推移</t>
  </si>
  <si>
    <t>他場主催レース
場外発売</t>
  </si>
  <si>
    <t>32表　立川競輪場開催回数 ・ 日数の推移</t>
  </si>
  <si>
    <t>立川市営（場外発売）</t>
  </si>
  <si>
    <t>29表　体育施設利用状況の推移（錦町庭球場 ・ フットサル場 （兼用））</t>
  </si>
  <si>
    <t>　　（２）　小ホール</t>
  </si>
  <si>
    <t>（単位：人，百円）</t>
  </si>
  <si>
    <t>演　　劇</t>
  </si>
  <si>
    <t>講 演 会</t>
  </si>
  <si>
    <t>研 修 会</t>
  </si>
  <si>
    <t>総 数</t>
  </si>
  <si>
    <t xml:space="preserve">サブホール   </t>
  </si>
  <si>
    <t>年度 ・
福　 祉
会館名</t>
  </si>
  <si>
    <t>柴 崎</t>
  </si>
  <si>
    <t>一 番</t>
  </si>
  <si>
    <t>年度・
児  童
館  名</t>
  </si>
  <si>
    <t>小　計</t>
  </si>
  <si>
    <t>幼　児</t>
  </si>
  <si>
    <t>貸　出　利　用</t>
  </si>
  <si>
    <t>健康診査 ・  予防接種等</t>
  </si>
  <si>
    <t>健康教育 ・   健康相談</t>
  </si>
  <si>
    <t>区　　分</t>
  </si>
  <si>
    <t>開 館 日 数</t>
  </si>
  <si>
    <t>内　　　訳</t>
  </si>
  <si>
    <t>ジ ャ ズ・      歌 謡 曲</t>
  </si>
  <si>
    <t>日本舞踊  発 表 会</t>
  </si>
  <si>
    <t>洋  舞 ・        オ ペ ラ</t>
  </si>
  <si>
    <t>登 録 団 体</t>
  </si>
  <si>
    <t>サ  ー ク  ル</t>
  </si>
  <si>
    <t>セ ンタ ー事業</t>
  </si>
  <si>
    <t>社 会 教 育</t>
  </si>
  <si>
    <t>資料：立川市歴史民俗資料館</t>
  </si>
  <si>
    <t>24年度</t>
  </si>
  <si>
    <t>. 4</t>
  </si>
  <si>
    <t>. 5</t>
  </si>
  <si>
    <t>. 6</t>
  </si>
  <si>
    <t>. 7</t>
  </si>
  <si>
    <t>. 8</t>
  </si>
  <si>
    <t>. 9</t>
  </si>
  <si>
    <t>.10</t>
  </si>
  <si>
    <t>.11</t>
  </si>
  <si>
    <t>.12</t>
  </si>
  <si>
    <t>. 1</t>
  </si>
  <si>
    <t>. 2</t>
  </si>
  <si>
    <t>. 3</t>
  </si>
  <si>
    <t>バドミントン</t>
  </si>
  <si>
    <t>バレーボール</t>
  </si>
  <si>
    <t>ハンドボール</t>
  </si>
  <si>
    <t>トレーニング</t>
  </si>
  <si>
    <t>ミ ニテニス</t>
  </si>
  <si>
    <t>資料：立川市歴史民俗資料館</t>
  </si>
  <si>
    <t>33表　立川競輪場利用状況・車券発売額の推移</t>
  </si>
  <si>
    <t>年度</t>
  </si>
  <si>
    <t>件数</t>
  </si>
  <si>
    <t>バスケットボール</t>
  </si>
  <si>
    <t>12表　歴史民俗資料館利用
状況の推移（開館以来の累計）</t>
  </si>
  <si>
    <t>柴崎</t>
  </si>
  <si>
    <t>富士見</t>
  </si>
  <si>
    <t>羽衣</t>
  </si>
  <si>
    <t>高松</t>
  </si>
  <si>
    <t>若葉</t>
  </si>
  <si>
    <t>上砂</t>
  </si>
  <si>
    <t>西砂</t>
  </si>
  <si>
    <t>母子保健</t>
  </si>
  <si>
    <t>成人保健</t>
  </si>
  <si>
    <t>診療事業</t>
  </si>
  <si>
    <t>25年度</t>
  </si>
  <si>
    <t>開催回数</t>
  </si>
  <si>
    <t>大人</t>
  </si>
  <si>
    <t>子ども</t>
  </si>
  <si>
    <t>利用者</t>
  </si>
  <si>
    <t>団体利用</t>
  </si>
  <si>
    <t>人数</t>
  </si>
  <si>
    <t>合計</t>
  </si>
  <si>
    <t>内訳</t>
  </si>
  <si>
    <t>開館日数</t>
  </si>
  <si>
    <t>入園者数</t>
  </si>
  <si>
    <t>陸上競技場</t>
  </si>
  <si>
    <t>回数</t>
  </si>
  <si>
    <t>人員</t>
  </si>
  <si>
    <t>野球場</t>
  </si>
  <si>
    <t>柔道</t>
  </si>
  <si>
    <t>剣道</t>
  </si>
  <si>
    <t>弓道</t>
  </si>
  <si>
    <t>空手道</t>
  </si>
  <si>
    <t>少林寺拳法</t>
  </si>
  <si>
    <t>相撲</t>
  </si>
  <si>
    <t>合気道</t>
  </si>
  <si>
    <t>太極拳</t>
  </si>
  <si>
    <t>卓球</t>
  </si>
  <si>
    <t>水泳</t>
  </si>
  <si>
    <t>テニス</t>
  </si>
  <si>
    <t>新体操</t>
  </si>
  <si>
    <t>庭球場</t>
  </si>
  <si>
    <t>運動場</t>
  </si>
  <si>
    <t>宿泊</t>
  </si>
  <si>
    <t>休憩</t>
  </si>
  <si>
    <t>日数</t>
  </si>
  <si>
    <t>斎場</t>
  </si>
  <si>
    <t>通夜</t>
  </si>
  <si>
    <t>本葬</t>
  </si>
  <si>
    <t>法事</t>
  </si>
  <si>
    <t>個人</t>
  </si>
  <si>
    <t>教室</t>
  </si>
  <si>
    <t>子供</t>
  </si>
  <si>
    <t xml:space="preserve">ギャラリー   </t>
  </si>
  <si>
    <t>　　（３）　会議室 ・ 展示室 ・ サブホール・ ギャラリー</t>
  </si>
  <si>
    <t>注：他場主催レースの回数及び日数に、立川競輪主催レースでの併売は含まない。</t>
  </si>
  <si>
    <t>26年度</t>
  </si>
  <si>
    <t>資料：福祉保健部福祉総務課</t>
  </si>
  <si>
    <t>注：団体利用は合計の内数。</t>
  </si>
  <si>
    <t>注：自然教室・移動教室等の参加者は含まない。</t>
  </si>
  <si>
    <t>資料：産業文化スポーツ部スポーツ振興課</t>
  </si>
  <si>
    <t>スタジオ（教室）/ボルタリング・ライトコート（個人）</t>
  </si>
  <si>
    <t>資料：産業文化スポーツ部スポーツ振興課</t>
  </si>
  <si>
    <t>資料：産業文化スポーツ部地域文化課</t>
  </si>
  <si>
    <t>スタジオ（教室）・ボルタリング・ライトコート（個人）</t>
  </si>
  <si>
    <t>注1：本場発売の車券発売額には、電話投票・重勝式投票分を含む。</t>
  </si>
  <si>
    <t>注2：場外発売とは、他場において発売された立川競輪主催レースの発売分。</t>
  </si>
  <si>
    <t>立川市営（本場発売)</t>
  </si>
  <si>
    <t>注：1日を午前、午後、夜間に分け、それぞれを１単位としてある。(　)内は申請件数。</t>
  </si>
  <si>
    <t>(3)　砂川学習館</t>
  </si>
  <si>
    <t>(4)　西砂学習館</t>
  </si>
  <si>
    <t>（5）　高松学習館</t>
  </si>
  <si>
    <t>(6)　錦学習館</t>
  </si>
  <si>
    <t>(7)　幸学習館</t>
  </si>
  <si>
    <t>ホール</t>
  </si>
  <si>
    <t>和室</t>
  </si>
  <si>
    <t>作業室</t>
  </si>
  <si>
    <t>調理室</t>
  </si>
  <si>
    <t>健康サロン</t>
  </si>
  <si>
    <t>件数</t>
  </si>
  <si>
    <t>人員</t>
  </si>
  <si>
    <t>注1：高松会館は、平成24年1月中旬から3月末までの間、施設改修工事のために休館した。</t>
  </si>
  <si>
    <t>注2：こんぴら橋会館は、平成25年1月上旬から3月末までの間、空調機改修工事のために休館した。</t>
  </si>
  <si>
    <t>注3：天王橋会館は、平成25年1月上旬から3月末までの間、空調機改修工事のために休館した。</t>
  </si>
  <si>
    <t>注4：西砂会館は、平成25年12月上旬から平成26年3月上旬までの間、空調機改修工事のために休館した。</t>
  </si>
  <si>
    <t>注5：柴崎会館は、平成26年10月上旬から12月末までの間、空調機改修工事のために休館した。</t>
  </si>
  <si>
    <t>注1：1日を午前、午後、夜間に分け、それぞれを1単位としてある。</t>
  </si>
  <si>
    <t>注2：ギャラリーは平成26年1月新設。</t>
  </si>
  <si>
    <t>注3：第８会議室は平成25年1月をもって廃止。</t>
  </si>
  <si>
    <t>注4：第５・６会議室を平成26年1月より和室から洋室に変更。</t>
  </si>
  <si>
    <t>注5：平成25年1月より平成26年1月まで大規模改修工事のため休館。</t>
  </si>
  <si>
    <t>注1：平成22年度より、柴崎市民体育館が指定管理者に移行し、スタジオを新設して各種教室を開催している。</t>
  </si>
  <si>
    <t>注2：平成26年度より、泉市民体育館が指定管理者に移行し、スタジオを新設して各種教室を開催している。</t>
  </si>
  <si>
    <t>第１視聴覚室</t>
  </si>
  <si>
    <t>第２視聴覚室</t>
  </si>
  <si>
    <t>注：柴崎学習館は、平成26年9月に移転した。</t>
  </si>
  <si>
    <t>(1)　柴崎学習館（平成26年8月以前）</t>
  </si>
  <si>
    <t>(2)　柴崎学習館（平成26年9月以後）</t>
  </si>
  <si>
    <t>注1：平成24年7月から、ギャラリーおよび第二会議室を窓口サービスセンター仮事務所として使用。</t>
  </si>
  <si>
    <t>5表　健康会館利用件数の推移</t>
  </si>
  <si>
    <t>27年度</t>
  </si>
  <si>
    <t>注2：平成27年8月から平成27年9月まで、健康サロンは改修工事のため利用休止。</t>
  </si>
  <si>
    <t>健康診査</t>
  </si>
  <si>
    <t>妊娠届</t>
  </si>
  <si>
    <t>平成28年3月末</t>
  </si>
  <si>
    <t>注：27年度より、母子保健に関する健康会館利用件数の計算方法を変更した。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</si>
</sst>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_);\(#,##0\)"/>
    <numFmt numFmtId="192" formatCode="#,##0;[Red]#,##0"/>
    <numFmt numFmtId="193" formatCode="[=0]&quot;(－)&quot;;[&lt;1]&quot;(0)&quot;;\(#,##0\)"/>
    <numFmt numFmtId="194" formatCode="[=0]&quot;－&quot;;[&lt;0]&quot;△ &quot;#,##0;#,##0"/>
    <numFmt numFmtId="195" formatCode="[=0]&quot;－&quot;;[&lt;1]&quot;0&quot;;#,##0"/>
    <numFmt numFmtId="196" formatCode="[=0]&quot;- &quot;;[&lt;1]&quot;0 &quot;;#,##0\ "/>
    <numFmt numFmtId="197" formatCode="[=0]&quot;-&quot;;[&lt;1]&quot;0&quot;;#,##0"/>
    <numFmt numFmtId="198" formatCode="[=0]&quot;‐ &quot;;[&lt;1]&quot;0 &quot;;#,##0\ "/>
    <numFmt numFmtId="199" formatCode="[=0]&quot;(-)&quot;;[&lt;1]&quot;(0)&quot;;\(#,##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vertical="top" indent="1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7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/>
    </xf>
    <xf numFmtId="38" fontId="9" fillId="0" borderId="0" xfId="49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2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9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77" fontId="9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indent="1"/>
    </xf>
    <xf numFmtId="176" fontId="9" fillId="0" borderId="1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82" fontId="9" fillId="0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vertical="center"/>
    </xf>
    <xf numFmtId="38" fontId="9" fillId="0" borderId="19" xfId="49" applyFont="1" applyFill="1" applyBorder="1" applyAlignment="1">
      <alignment/>
    </xf>
    <xf numFmtId="178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left" indent="1"/>
    </xf>
    <xf numFmtId="0" fontId="6" fillId="0" borderId="19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indent="1"/>
    </xf>
    <xf numFmtId="0" fontId="6" fillId="0" borderId="21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93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top"/>
    </xf>
    <xf numFmtId="38" fontId="9" fillId="0" borderId="19" xfId="49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178" fontId="9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9" fillId="0" borderId="2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0" fillId="0" borderId="19" xfId="0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0" fillId="0" borderId="18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7" fontId="9" fillId="0" borderId="1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9" fillId="0" borderId="18" xfId="0" applyNumberFormat="1" applyFont="1" applyFill="1" applyBorder="1" applyAlignment="1">
      <alignment vertical="center"/>
    </xf>
    <xf numFmtId="195" fontId="9" fillId="0" borderId="0" xfId="0" applyNumberFormat="1" applyFont="1" applyFill="1" applyBorder="1" applyAlignment="1">
      <alignment vertical="center"/>
    </xf>
    <xf numFmtId="195" fontId="9" fillId="0" borderId="0" xfId="0" applyNumberFormat="1" applyFont="1" applyFill="1" applyAlignment="1">
      <alignment/>
    </xf>
    <xf numFmtId="195" fontId="9" fillId="0" borderId="19" xfId="0" applyNumberFormat="1" applyFont="1" applyFill="1" applyBorder="1" applyAlignment="1">
      <alignment horizontal="center"/>
    </xf>
    <xf numFmtId="195" fontId="9" fillId="0" borderId="0" xfId="0" applyNumberFormat="1" applyFont="1" applyFill="1" applyBorder="1" applyAlignment="1">
      <alignment horizontal="center"/>
    </xf>
    <xf numFmtId="195" fontId="10" fillId="0" borderId="0" xfId="0" applyNumberFormat="1" applyFont="1" applyFill="1" applyAlignment="1">
      <alignment/>
    </xf>
    <xf numFmtId="195" fontId="10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182" fontId="10" fillId="0" borderId="0" xfId="0" applyNumberFormat="1" applyFont="1" applyFill="1" applyAlignment="1">
      <alignment/>
    </xf>
    <xf numFmtId="177" fontId="9" fillId="0" borderId="0" xfId="49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/>
    </xf>
    <xf numFmtId="195" fontId="9" fillId="0" borderId="21" xfId="0" applyNumberFormat="1" applyFont="1" applyFill="1" applyBorder="1" applyAlignment="1">
      <alignment horizontal="right" vertical="center"/>
    </xf>
    <xf numFmtId="195" fontId="9" fillId="0" borderId="19" xfId="0" applyNumberFormat="1" applyFont="1" applyFill="1" applyBorder="1" applyAlignment="1">
      <alignment horizontal="center" vertical="center"/>
    </xf>
    <xf numFmtId="195" fontId="6" fillId="0" borderId="19" xfId="0" applyNumberFormat="1" applyFont="1" applyFill="1" applyBorder="1" applyAlignment="1">
      <alignment horizontal="right" vertical="center"/>
    </xf>
    <xf numFmtId="195" fontId="6" fillId="0" borderId="19" xfId="0" applyNumberFormat="1" applyFont="1" applyFill="1" applyBorder="1" applyAlignment="1">
      <alignment horizontal="center" vertical="center"/>
    </xf>
    <xf numFmtId="195" fontId="6" fillId="0" borderId="19" xfId="0" applyNumberFormat="1" applyFont="1" applyFill="1" applyBorder="1" applyAlignment="1">
      <alignment vertical="center"/>
    </xf>
    <xf numFmtId="195" fontId="9" fillId="0" borderId="18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horizontal="center"/>
    </xf>
    <xf numFmtId="195" fontId="9" fillId="0" borderId="19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195" fontId="9" fillId="0" borderId="19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vertical="center"/>
    </xf>
    <xf numFmtId="197" fontId="9" fillId="0" borderId="0" xfId="0" applyNumberFormat="1" applyFont="1" applyFill="1" applyBorder="1" applyAlignment="1">
      <alignment horizontal="right" vertical="center"/>
    </xf>
    <xf numFmtId="197" fontId="9" fillId="0" borderId="0" xfId="49" applyNumberFormat="1" applyFont="1" applyFill="1" applyBorder="1" applyAlignment="1">
      <alignment/>
    </xf>
    <xf numFmtId="196" fontId="9" fillId="0" borderId="0" xfId="0" applyNumberFormat="1" applyFont="1" applyFill="1" applyAlignment="1">
      <alignment vertical="center"/>
    </xf>
    <xf numFmtId="196" fontId="9" fillId="0" borderId="0" xfId="0" applyNumberFormat="1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/>
    </xf>
    <xf numFmtId="196" fontId="9" fillId="0" borderId="18" xfId="0" applyNumberFormat="1" applyFont="1" applyFill="1" applyBorder="1" applyAlignment="1">
      <alignment vertical="center"/>
    </xf>
    <xf numFmtId="196" fontId="9" fillId="0" borderId="18" xfId="0" applyNumberFormat="1" applyFont="1" applyFill="1" applyBorder="1" applyAlignment="1">
      <alignment horizontal="right" vertical="center"/>
    </xf>
    <xf numFmtId="197" fontId="9" fillId="0" borderId="14" xfId="0" applyNumberFormat="1" applyFont="1" applyFill="1" applyBorder="1" applyAlignment="1">
      <alignment horizontal="center" vertical="center"/>
    </xf>
    <xf numFmtId="197" fontId="9" fillId="0" borderId="15" xfId="0" applyNumberFormat="1" applyFont="1" applyFill="1" applyBorder="1" applyAlignment="1">
      <alignment horizontal="center" vertical="center"/>
    </xf>
    <xf numFmtId="197" fontId="9" fillId="0" borderId="17" xfId="0" applyNumberFormat="1" applyFont="1" applyFill="1" applyBorder="1" applyAlignment="1">
      <alignment horizontal="center" vertical="center"/>
    </xf>
    <xf numFmtId="197" fontId="10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Alignment="1">
      <alignment/>
    </xf>
    <xf numFmtId="197" fontId="10" fillId="0" borderId="1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7" fillId="0" borderId="18" xfId="0" applyNumberFormat="1" applyFont="1" applyFill="1" applyBorder="1" applyAlignment="1">
      <alignment horizontal="right" vertical="center"/>
    </xf>
    <xf numFmtId="197" fontId="7" fillId="0" borderId="1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 vertical="center"/>
    </xf>
    <xf numFmtId="197" fontId="9" fillId="0" borderId="0" xfId="0" applyNumberFormat="1" applyFont="1" applyFill="1" applyBorder="1" applyAlignment="1">
      <alignment horizontal="center" vertical="center"/>
    </xf>
    <xf numFmtId="197" fontId="10" fillId="0" borderId="0" xfId="0" applyNumberFormat="1" applyFont="1" applyFill="1" applyBorder="1" applyAlignment="1">
      <alignment/>
    </xf>
    <xf numFmtId="197" fontId="10" fillId="0" borderId="10" xfId="0" applyNumberFormat="1" applyFont="1" applyFill="1" applyBorder="1" applyAlignment="1">
      <alignment/>
    </xf>
    <xf numFmtId="195" fontId="9" fillId="0" borderId="20" xfId="0" applyNumberFormat="1" applyFont="1" applyFill="1" applyBorder="1" applyAlignment="1">
      <alignment/>
    </xf>
    <xf numFmtId="195" fontId="10" fillId="0" borderId="19" xfId="0" applyNumberFormat="1" applyFont="1" applyFill="1" applyBorder="1" applyAlignment="1">
      <alignment horizontal="center"/>
    </xf>
    <xf numFmtId="195" fontId="10" fillId="0" borderId="21" xfId="0" applyNumberFormat="1" applyFont="1" applyFill="1" applyBorder="1" applyAlignment="1">
      <alignment horizontal="center"/>
    </xf>
    <xf numFmtId="196" fontId="9" fillId="0" borderId="17" xfId="0" applyNumberFormat="1" applyFont="1" applyFill="1" applyBorder="1" applyAlignment="1">
      <alignment horizontal="center" vertical="center"/>
    </xf>
    <xf numFmtId="196" fontId="9" fillId="0" borderId="15" xfId="0" applyNumberFormat="1" applyFont="1" applyFill="1" applyBorder="1" applyAlignment="1">
      <alignment horizontal="center" vertical="center"/>
    </xf>
    <xf numFmtId="196" fontId="9" fillId="0" borderId="20" xfId="0" applyNumberFormat="1" applyFont="1" applyFill="1" applyBorder="1" applyAlignment="1">
      <alignment horizontal="center"/>
    </xf>
    <xf numFmtId="198" fontId="9" fillId="0" borderId="0" xfId="0" applyNumberFormat="1" applyFont="1" applyFill="1" applyBorder="1" applyAlignment="1">
      <alignment vertical="center"/>
    </xf>
    <xf numFmtId="198" fontId="6" fillId="0" borderId="0" xfId="0" applyNumberFormat="1" applyFont="1" applyFill="1" applyBorder="1" applyAlignment="1">
      <alignment horizontal="right" vertical="center"/>
    </xf>
    <xf numFmtId="177" fontId="9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9" fontId="9" fillId="0" borderId="0" xfId="0" applyNumberFormat="1" applyFont="1" applyFill="1" applyBorder="1" applyAlignment="1">
      <alignment horizontal="right" vertical="center"/>
    </xf>
    <xf numFmtId="197" fontId="10" fillId="0" borderId="21" xfId="0" applyNumberFormat="1" applyFont="1" applyFill="1" applyBorder="1" applyAlignment="1">
      <alignment/>
    </xf>
    <xf numFmtId="197" fontId="10" fillId="0" borderId="1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38" fontId="11" fillId="0" borderId="23" xfId="49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0" xfId="49" applyFont="1" applyFill="1" applyBorder="1" applyAlignment="1">
      <alignment/>
    </xf>
    <xf numFmtId="197" fontId="9" fillId="0" borderId="0" xfId="49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38" fontId="15" fillId="0" borderId="23" xfId="49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95" fontId="9" fillId="0" borderId="27" xfId="0" applyNumberFormat="1" applyFont="1" applyFill="1" applyBorder="1" applyAlignment="1">
      <alignment/>
    </xf>
    <xf numFmtId="198" fontId="0" fillId="0" borderId="0" xfId="0" applyNumberFormat="1" applyFont="1" applyFill="1" applyAlignment="1">
      <alignment/>
    </xf>
    <xf numFmtId="197" fontId="9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7" fontId="0" fillId="0" borderId="0" xfId="0" applyNumberFormat="1" applyFont="1" applyFill="1" applyAlignment="1">
      <alignment/>
    </xf>
    <xf numFmtId="197" fontId="0" fillId="0" borderId="21" xfId="0" applyNumberFormat="1" applyFont="1" applyFill="1" applyBorder="1" applyAlignment="1">
      <alignment/>
    </xf>
    <xf numFmtId="197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5" fontId="0" fillId="0" borderId="19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horizontal="center"/>
    </xf>
    <xf numFmtId="197" fontId="0" fillId="0" borderId="19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197" fontId="9" fillId="0" borderId="18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/>
    </xf>
    <xf numFmtId="178" fontId="9" fillId="0" borderId="18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distributed" vertical="center" indent="1"/>
    </xf>
    <xf numFmtId="197" fontId="9" fillId="0" borderId="19" xfId="0" applyNumberFormat="1" applyFont="1" applyFill="1" applyBorder="1" applyAlignment="1">
      <alignment vertical="center"/>
    </xf>
    <xf numFmtId="197" fontId="9" fillId="0" borderId="11" xfId="0" applyNumberFormat="1" applyFont="1" applyFill="1" applyBorder="1" applyAlignment="1">
      <alignment vertical="center"/>
    </xf>
    <xf numFmtId="197" fontId="9" fillId="0" borderId="21" xfId="0" applyNumberFormat="1" applyFont="1" applyFill="1" applyBorder="1" applyAlignment="1">
      <alignment vertical="center"/>
    </xf>
    <xf numFmtId="197" fontId="9" fillId="0" borderId="12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top" indent="1"/>
    </xf>
    <xf numFmtId="0" fontId="9" fillId="0" borderId="13" xfId="0" applyFont="1" applyFill="1" applyBorder="1" applyAlignment="1">
      <alignment horizontal="distributed" indent="1"/>
    </xf>
    <xf numFmtId="197" fontId="0" fillId="0" borderId="0" xfId="0" applyNumberFormat="1" applyFont="1" applyFill="1" applyAlignment="1">
      <alignment/>
    </xf>
    <xf numFmtId="197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99" fontId="9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197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shrinkToFit="1"/>
    </xf>
    <xf numFmtId="0" fontId="9" fillId="0" borderId="11" xfId="0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98" fontId="9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/>
    </xf>
    <xf numFmtId="197" fontId="11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vertical="center"/>
    </xf>
    <xf numFmtId="197" fontId="9" fillId="0" borderId="0" xfId="49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 quotePrefix="1">
      <alignment horizontal="right" vertical="center"/>
    </xf>
    <xf numFmtId="196" fontId="9" fillId="0" borderId="0" xfId="49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8" fontId="9" fillId="0" borderId="18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distributed" vertical="center" indent="5"/>
    </xf>
    <xf numFmtId="0" fontId="9" fillId="0" borderId="24" xfId="0" applyFont="1" applyFill="1" applyBorder="1" applyAlignment="1">
      <alignment horizontal="distributed" vertical="center" indent="5"/>
    </xf>
    <xf numFmtId="0" fontId="9" fillId="0" borderId="25" xfId="0" applyFont="1" applyFill="1" applyBorder="1" applyAlignment="1">
      <alignment horizontal="distributed" vertical="center" indent="5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distributed" vertical="center" wrapText="1" indent="3"/>
    </xf>
    <xf numFmtId="0" fontId="9" fillId="0" borderId="24" xfId="0" applyFont="1" applyFill="1" applyBorder="1" applyAlignment="1">
      <alignment horizontal="distributed" vertical="center" wrapText="1" indent="3"/>
    </xf>
    <xf numFmtId="0" fontId="9" fillId="0" borderId="25" xfId="0" applyFont="1" applyFill="1" applyBorder="1" applyAlignment="1">
      <alignment horizontal="distributed" vertical="center" wrapText="1" indent="3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25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96" fontId="9" fillId="0" borderId="24" xfId="0" applyNumberFormat="1" applyFont="1" applyFill="1" applyBorder="1" applyAlignment="1">
      <alignment horizontal="center" vertical="center"/>
    </xf>
    <xf numFmtId="196" fontId="9" fillId="0" borderId="26" xfId="0" applyNumberFormat="1" applyFont="1" applyFill="1" applyBorder="1" applyAlignment="1">
      <alignment horizontal="center" vertical="center"/>
    </xf>
    <xf numFmtId="196" fontId="9" fillId="0" borderId="31" xfId="0" applyNumberFormat="1" applyFont="1" applyFill="1" applyBorder="1" applyAlignment="1">
      <alignment horizontal="center" vertical="center"/>
    </xf>
    <xf numFmtId="196" fontId="9" fillId="0" borderId="17" xfId="0" applyNumberFormat="1" applyFont="1" applyFill="1" applyBorder="1" applyAlignment="1">
      <alignment horizontal="center" vertical="center"/>
    </xf>
    <xf numFmtId="196" fontId="9" fillId="0" borderId="32" xfId="0" applyNumberFormat="1" applyFont="1" applyFill="1" applyBorder="1" applyAlignment="1">
      <alignment horizontal="center" vertical="center"/>
    </xf>
    <xf numFmtId="196" fontId="9" fillId="0" borderId="14" xfId="0" applyNumberFormat="1" applyFont="1" applyFill="1" applyBorder="1" applyAlignment="1">
      <alignment horizontal="center" vertical="center"/>
    </xf>
    <xf numFmtId="196" fontId="9" fillId="0" borderId="27" xfId="0" applyNumberFormat="1" applyFont="1" applyFill="1" applyBorder="1" applyAlignment="1">
      <alignment horizontal="center" vertical="center" shrinkToFit="1"/>
    </xf>
    <xf numFmtId="196" fontId="9" fillId="0" borderId="29" xfId="0" applyNumberFormat="1" applyFont="1" applyFill="1" applyBorder="1" applyAlignment="1">
      <alignment horizontal="center" vertical="center" shrinkToFit="1"/>
    </xf>
    <xf numFmtId="196" fontId="9" fillId="0" borderId="23" xfId="0" applyNumberFormat="1" applyFont="1" applyFill="1" applyBorder="1" applyAlignment="1">
      <alignment horizontal="center" vertical="center"/>
    </xf>
    <xf numFmtId="196" fontId="9" fillId="0" borderId="33" xfId="0" applyNumberFormat="1" applyFont="1" applyFill="1" applyBorder="1" applyAlignment="1">
      <alignment horizontal="center" vertical="center"/>
    </xf>
    <xf numFmtId="196" fontId="9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96" fontId="9" fillId="0" borderId="25" xfId="0" applyNumberFormat="1" applyFont="1" applyFill="1" applyBorder="1" applyAlignment="1">
      <alignment horizontal="center" vertical="center"/>
    </xf>
    <xf numFmtId="196" fontId="9" fillId="0" borderId="33" xfId="0" applyNumberFormat="1" applyFont="1" applyFill="1" applyBorder="1" applyAlignment="1">
      <alignment horizontal="center" vertical="center" shrinkToFit="1"/>
    </xf>
    <xf numFmtId="196" fontId="9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196" fontId="51" fillId="0" borderId="24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24" xfId="0" applyFont="1" applyFill="1" applyBorder="1" applyAlignment="1">
      <alignment horizontal="distributed" vertical="center" indent="2"/>
    </xf>
    <xf numFmtId="0" fontId="9" fillId="0" borderId="25" xfId="0" applyFont="1" applyFill="1" applyBorder="1" applyAlignment="1">
      <alignment horizontal="distributed" vertical="center" indent="2"/>
    </xf>
    <xf numFmtId="0" fontId="9" fillId="0" borderId="14" xfId="0" applyFont="1" applyFill="1" applyBorder="1" applyAlignment="1">
      <alignment horizontal="center" vertical="center"/>
    </xf>
    <xf numFmtId="197" fontId="9" fillId="0" borderId="25" xfId="0" applyNumberFormat="1" applyFont="1" applyFill="1" applyBorder="1" applyAlignment="1">
      <alignment horizontal="center" vertical="center"/>
    </xf>
    <xf numFmtId="197" fontId="9" fillId="0" borderId="22" xfId="0" applyNumberFormat="1" applyFont="1" applyFill="1" applyBorder="1" applyAlignment="1">
      <alignment horizontal="center" vertical="center"/>
    </xf>
    <xf numFmtId="197" fontId="9" fillId="0" borderId="23" xfId="0" applyNumberFormat="1" applyFont="1" applyFill="1" applyBorder="1" applyAlignment="1">
      <alignment horizontal="center" vertical="center"/>
    </xf>
    <xf numFmtId="197" fontId="9" fillId="0" borderId="24" xfId="0" applyNumberFormat="1" applyFont="1" applyFill="1" applyBorder="1" applyAlignment="1">
      <alignment horizontal="center" vertical="center"/>
    </xf>
    <xf numFmtId="197" fontId="9" fillId="0" borderId="23" xfId="0" applyNumberFormat="1" applyFont="1" applyFill="1" applyBorder="1" applyAlignment="1">
      <alignment horizontal="distributed" vertical="center" indent="1"/>
    </xf>
    <xf numFmtId="197" fontId="9" fillId="0" borderId="25" xfId="0" applyNumberFormat="1" applyFont="1" applyFill="1" applyBorder="1" applyAlignment="1">
      <alignment horizontal="distributed" vertical="center" indent="1"/>
    </xf>
    <xf numFmtId="197" fontId="9" fillId="0" borderId="1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indent="1"/>
    </xf>
    <xf numFmtId="0" fontId="9" fillId="0" borderId="24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vertical="center" wrapText="1"/>
    </xf>
    <xf numFmtId="0" fontId="0" fillId="0" borderId="24" xfId="0" applyFont="1" applyFill="1" applyBorder="1" applyAlignment="1">
      <alignment horizontal="distributed" inden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195" fontId="9" fillId="0" borderId="23" xfId="0" applyNumberFormat="1" applyFont="1" applyFill="1" applyBorder="1" applyAlignment="1">
      <alignment horizontal="distributed" vertical="center" indent="1"/>
    </xf>
    <xf numFmtId="195" fontId="9" fillId="0" borderId="24" xfId="0" applyNumberFormat="1" applyFont="1" applyFill="1" applyBorder="1" applyAlignment="1">
      <alignment horizontal="distributed" vertical="center" indent="1"/>
    </xf>
    <xf numFmtId="195" fontId="9" fillId="0" borderId="25" xfId="0" applyNumberFormat="1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indent="1"/>
    </xf>
    <xf numFmtId="0" fontId="0" fillId="0" borderId="0" xfId="0" applyAlignment="1">
      <alignment shrinkToFit="1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" name="Line 2"/>
        <xdr:cNvSpPr>
          <a:spLocks/>
        </xdr:cNvSpPr>
      </xdr:nvSpPr>
      <xdr:spPr>
        <a:xfrm>
          <a:off x="4191000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4.625" style="41" customWidth="1"/>
    <col min="2" max="2" width="5.625" style="41" customWidth="1"/>
    <col min="3" max="3" width="5.125" style="41" customWidth="1"/>
    <col min="4" max="16" width="4.625" style="41" customWidth="1"/>
    <col min="17" max="17" width="5.25390625" style="41" customWidth="1"/>
    <col min="18" max="16384" width="9.00390625" style="41" customWidth="1"/>
  </cols>
  <sheetData>
    <row r="1" spans="1:17" s="1" customFormat="1" ht="12.75" customHeight="1">
      <c r="A1" s="106" t="s">
        <v>112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8" customHeight="1">
      <c r="A2" s="108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 customHeight="1">
      <c r="A3" s="111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140" customFormat="1" ht="30" customHeight="1">
      <c r="A4" s="104" t="s">
        <v>106</v>
      </c>
      <c r="B4" s="357" t="s">
        <v>0</v>
      </c>
      <c r="C4" s="358"/>
      <c r="D4" s="357" t="s">
        <v>1</v>
      </c>
      <c r="E4" s="358"/>
      <c r="F4" s="357" t="s">
        <v>127</v>
      </c>
      <c r="G4" s="358"/>
      <c r="H4" s="357" t="s">
        <v>195</v>
      </c>
      <c r="I4" s="358"/>
      <c r="J4" s="357" t="s">
        <v>178</v>
      </c>
      <c r="K4" s="358"/>
      <c r="L4" s="357" t="s">
        <v>196</v>
      </c>
      <c r="M4" s="358"/>
      <c r="N4" s="357" t="s">
        <v>197</v>
      </c>
      <c r="O4" s="358"/>
      <c r="P4" s="357" t="s">
        <v>2</v>
      </c>
      <c r="Q4" s="370"/>
    </row>
    <row r="5" spans="1:17" s="137" customFormat="1" ht="5.2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62"/>
    </row>
    <row r="6" spans="1:17" s="60" customFormat="1" ht="15.75" customHeight="1">
      <c r="A6" s="35">
        <v>23</v>
      </c>
      <c r="B6" s="315">
        <f aca="true" t="shared" si="0" ref="B6:C8">SUM(D6,F6,H6,J6,L6,N6,P6)</f>
        <v>623</v>
      </c>
      <c r="C6" s="332">
        <f t="shared" si="0"/>
        <v>275</v>
      </c>
      <c r="D6" s="198">
        <v>36</v>
      </c>
      <c r="E6" s="136">
        <v>17</v>
      </c>
      <c r="F6" s="198">
        <v>210</v>
      </c>
      <c r="G6" s="136">
        <v>87</v>
      </c>
      <c r="H6" s="198">
        <v>53</v>
      </c>
      <c r="I6" s="136">
        <v>19</v>
      </c>
      <c r="J6" s="227">
        <v>29</v>
      </c>
      <c r="K6" s="268">
        <v>11</v>
      </c>
      <c r="L6" s="198">
        <v>6</v>
      </c>
      <c r="M6" s="136">
        <v>2</v>
      </c>
      <c r="N6" s="198">
        <v>42</v>
      </c>
      <c r="O6" s="136">
        <v>18</v>
      </c>
      <c r="P6" s="198">
        <v>247</v>
      </c>
      <c r="Q6" s="136">
        <v>121</v>
      </c>
    </row>
    <row r="7" spans="1:17" s="60" customFormat="1" ht="15.75" customHeight="1">
      <c r="A7" s="35">
        <v>24</v>
      </c>
      <c r="B7" s="315">
        <f>SUM(D7,F7,H7,J7,L7,N7,P7)</f>
        <v>474</v>
      </c>
      <c r="C7" s="332">
        <f>SUM(E7,G7,I7,K7,M7,O7,Q7)</f>
        <v>202</v>
      </c>
      <c r="D7" s="198">
        <v>29</v>
      </c>
      <c r="E7" s="136">
        <v>13</v>
      </c>
      <c r="F7" s="198">
        <v>115</v>
      </c>
      <c r="G7" s="136">
        <v>50</v>
      </c>
      <c r="H7" s="198">
        <v>57</v>
      </c>
      <c r="I7" s="136">
        <v>20</v>
      </c>
      <c r="J7" s="227">
        <v>31</v>
      </c>
      <c r="K7" s="268">
        <v>11</v>
      </c>
      <c r="L7" s="198">
        <v>5</v>
      </c>
      <c r="M7" s="136">
        <v>2</v>
      </c>
      <c r="N7" s="198">
        <v>15</v>
      </c>
      <c r="O7" s="136">
        <v>6</v>
      </c>
      <c r="P7" s="198">
        <v>222</v>
      </c>
      <c r="Q7" s="136">
        <v>100</v>
      </c>
    </row>
    <row r="8" spans="1:17" s="60" customFormat="1" ht="15.75" customHeight="1">
      <c r="A8" s="35">
        <v>25</v>
      </c>
      <c r="B8" s="315">
        <f t="shared" si="0"/>
        <v>177</v>
      </c>
      <c r="C8" s="332">
        <f t="shared" si="0"/>
        <v>71</v>
      </c>
      <c r="D8" s="198">
        <v>31</v>
      </c>
      <c r="E8" s="136">
        <v>16</v>
      </c>
      <c r="F8" s="198">
        <v>58</v>
      </c>
      <c r="G8" s="136">
        <v>21</v>
      </c>
      <c r="H8" s="198">
        <v>30</v>
      </c>
      <c r="I8" s="136">
        <v>10</v>
      </c>
      <c r="J8" s="227">
        <v>0</v>
      </c>
      <c r="K8" s="268">
        <v>0</v>
      </c>
      <c r="L8" s="198">
        <v>3</v>
      </c>
      <c r="M8" s="136">
        <v>1</v>
      </c>
      <c r="N8" s="198">
        <v>45</v>
      </c>
      <c r="O8" s="136">
        <v>17</v>
      </c>
      <c r="P8" s="198">
        <v>10</v>
      </c>
      <c r="Q8" s="136">
        <v>6</v>
      </c>
    </row>
    <row r="9" spans="1:17" s="60" customFormat="1" ht="15.75" customHeight="1">
      <c r="A9" s="18">
        <v>26</v>
      </c>
      <c r="B9" s="227">
        <f>SUM(D9,F9,H9,J9,L9,N9,P9)</f>
        <v>653</v>
      </c>
      <c r="C9" s="332">
        <f>SUM(E9,G9,I9,K9,M9,O9,Q9)</f>
        <v>275</v>
      </c>
      <c r="D9" s="198">
        <v>36</v>
      </c>
      <c r="E9" s="136">
        <v>18</v>
      </c>
      <c r="F9" s="198">
        <v>175</v>
      </c>
      <c r="G9" s="136">
        <v>76</v>
      </c>
      <c r="H9" s="198">
        <v>71</v>
      </c>
      <c r="I9" s="136">
        <v>25</v>
      </c>
      <c r="J9" s="227">
        <v>50</v>
      </c>
      <c r="K9" s="268">
        <v>18</v>
      </c>
      <c r="L9" s="198">
        <v>5</v>
      </c>
      <c r="M9" s="136">
        <v>2</v>
      </c>
      <c r="N9" s="198">
        <v>90</v>
      </c>
      <c r="O9" s="136">
        <v>31</v>
      </c>
      <c r="P9" s="198">
        <v>226</v>
      </c>
      <c r="Q9" s="136">
        <v>105</v>
      </c>
    </row>
    <row r="10" spans="1:17" s="60" customFormat="1" ht="15.75" customHeight="1">
      <c r="A10" s="18">
        <v>27</v>
      </c>
      <c r="B10" s="227">
        <f>SUM(D10,F10,H10,J10,L10,N10,P10)</f>
        <v>711</v>
      </c>
      <c r="C10" s="268">
        <f>SUM(E10,G10,I10,K10,M10,O10,Q10)</f>
        <v>313</v>
      </c>
      <c r="D10" s="198">
        <v>62</v>
      </c>
      <c r="E10" s="136">
        <v>31</v>
      </c>
      <c r="F10" s="198">
        <v>178</v>
      </c>
      <c r="G10" s="136">
        <v>84</v>
      </c>
      <c r="H10" s="198">
        <v>71</v>
      </c>
      <c r="I10" s="136">
        <v>27</v>
      </c>
      <c r="J10" s="227">
        <v>78</v>
      </c>
      <c r="K10" s="268">
        <v>30</v>
      </c>
      <c r="L10" s="198">
        <v>5</v>
      </c>
      <c r="M10" s="136">
        <v>1</v>
      </c>
      <c r="N10" s="198">
        <v>86</v>
      </c>
      <c r="O10" s="136">
        <v>35</v>
      </c>
      <c r="P10" s="198">
        <v>231</v>
      </c>
      <c r="Q10" s="136">
        <v>105</v>
      </c>
    </row>
    <row r="11" spans="1:17" s="49" customFormat="1" ht="5.25" customHeight="1">
      <c r="A11" s="2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2"/>
      <c r="Q11" s="62"/>
    </row>
    <row r="12" spans="1:17" s="49" customFormat="1" ht="13.5" customHeight="1">
      <c r="A12" s="156" t="s">
        <v>286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49" customFormat="1" ht="13.5" customHeight="1">
      <c r="A13" s="117" t="s">
        <v>291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49" customFormat="1" ht="4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 s="49" customFormat="1" ht="12.75" customHeight="1">
      <c r="A15" s="138" t="s">
        <v>176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140" customFormat="1" ht="30" customHeight="1">
      <c r="A16" s="104" t="s">
        <v>106</v>
      </c>
      <c r="B16" s="357" t="s">
        <v>0</v>
      </c>
      <c r="C16" s="358"/>
      <c r="D16" s="359" t="s">
        <v>3</v>
      </c>
      <c r="E16" s="360"/>
      <c r="F16" s="357" t="s">
        <v>1</v>
      </c>
      <c r="G16" s="358"/>
      <c r="H16" s="357" t="s">
        <v>196</v>
      </c>
      <c r="I16" s="358"/>
      <c r="J16" s="357" t="s">
        <v>179</v>
      </c>
      <c r="K16" s="358"/>
      <c r="L16" s="357" t="s">
        <v>180</v>
      </c>
      <c r="M16" s="358"/>
      <c r="N16" s="357" t="s">
        <v>128</v>
      </c>
      <c r="O16" s="358"/>
      <c r="P16" s="357" t="s">
        <v>2</v>
      </c>
      <c r="Q16" s="370"/>
    </row>
    <row r="17" spans="1:17" s="137" customFormat="1" ht="5.2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62"/>
    </row>
    <row r="18" spans="1:17" s="60" customFormat="1" ht="15.75" customHeight="1">
      <c r="A18" s="35">
        <v>23</v>
      </c>
      <c r="B18" s="315">
        <f aca="true" t="shared" si="1" ref="B18:C20">SUM(D18,F18,H18,J18,L18,N18,P18)</f>
        <v>610</v>
      </c>
      <c r="C18" s="332">
        <f t="shared" si="1"/>
        <v>296</v>
      </c>
      <c r="D18" s="198">
        <v>138</v>
      </c>
      <c r="E18" s="136">
        <v>60</v>
      </c>
      <c r="F18" s="198">
        <v>38</v>
      </c>
      <c r="G18" s="136">
        <v>18</v>
      </c>
      <c r="H18" s="227">
        <v>8</v>
      </c>
      <c r="I18" s="268">
        <v>3</v>
      </c>
      <c r="J18" s="227">
        <v>6</v>
      </c>
      <c r="K18" s="268">
        <v>4</v>
      </c>
      <c r="L18" s="198">
        <v>69</v>
      </c>
      <c r="M18" s="136">
        <v>43</v>
      </c>
      <c r="N18" s="227">
        <v>13</v>
      </c>
      <c r="O18" s="268">
        <v>6</v>
      </c>
      <c r="P18" s="198">
        <v>338</v>
      </c>
      <c r="Q18" s="136">
        <v>162</v>
      </c>
    </row>
    <row r="19" spans="1:17" s="60" customFormat="1" ht="15.75" customHeight="1">
      <c r="A19" s="35">
        <v>24</v>
      </c>
      <c r="B19" s="315">
        <f>SUM(D19,F19,H19,J19,L19,N19,P19)</f>
        <v>472</v>
      </c>
      <c r="C19" s="332">
        <f>SUM(E19,G19,I19,K19,M19,O19,Q19)</f>
        <v>215</v>
      </c>
      <c r="D19" s="198">
        <v>92</v>
      </c>
      <c r="E19" s="136">
        <v>37</v>
      </c>
      <c r="F19" s="198">
        <v>24</v>
      </c>
      <c r="G19" s="136">
        <v>11</v>
      </c>
      <c r="H19" s="227">
        <v>2</v>
      </c>
      <c r="I19" s="268">
        <v>1</v>
      </c>
      <c r="J19" s="227">
        <v>0</v>
      </c>
      <c r="K19" s="268">
        <v>0</v>
      </c>
      <c r="L19" s="198">
        <v>59</v>
      </c>
      <c r="M19" s="136">
        <v>36</v>
      </c>
      <c r="N19" s="227">
        <v>8</v>
      </c>
      <c r="O19" s="268">
        <v>4</v>
      </c>
      <c r="P19" s="198">
        <v>287</v>
      </c>
      <c r="Q19" s="136">
        <v>126</v>
      </c>
    </row>
    <row r="20" spans="1:17" s="60" customFormat="1" ht="15.75" customHeight="1">
      <c r="A20" s="35">
        <v>25</v>
      </c>
      <c r="B20" s="315">
        <f t="shared" si="1"/>
        <v>162</v>
      </c>
      <c r="C20" s="332">
        <f t="shared" si="1"/>
        <v>79</v>
      </c>
      <c r="D20" s="198">
        <v>73</v>
      </c>
      <c r="E20" s="136">
        <v>33</v>
      </c>
      <c r="F20" s="198">
        <v>4</v>
      </c>
      <c r="G20" s="136">
        <v>4</v>
      </c>
      <c r="H20" s="227">
        <v>0</v>
      </c>
      <c r="I20" s="268">
        <v>0</v>
      </c>
      <c r="J20" s="227">
        <v>15</v>
      </c>
      <c r="K20" s="268">
        <v>11</v>
      </c>
      <c r="L20" s="198">
        <v>4</v>
      </c>
      <c r="M20" s="136">
        <v>2</v>
      </c>
      <c r="N20" s="227">
        <v>0</v>
      </c>
      <c r="O20" s="268">
        <v>0</v>
      </c>
      <c r="P20" s="198">
        <v>66</v>
      </c>
      <c r="Q20" s="136">
        <v>29</v>
      </c>
    </row>
    <row r="21" spans="1:17" s="60" customFormat="1" ht="15.75" customHeight="1">
      <c r="A21" s="35">
        <v>26</v>
      </c>
      <c r="B21" s="315">
        <f>SUM(D21,F21,H21,J21,L21,N21,P21)</f>
        <v>644</v>
      </c>
      <c r="C21" s="332">
        <f>SUM(E21,G21,I21,K21,M21,O21,Q21)</f>
        <v>312</v>
      </c>
      <c r="D21" s="198">
        <v>121</v>
      </c>
      <c r="E21" s="136">
        <v>54</v>
      </c>
      <c r="F21" s="198">
        <v>30</v>
      </c>
      <c r="G21" s="136">
        <v>20</v>
      </c>
      <c r="H21" s="227">
        <v>10</v>
      </c>
      <c r="I21" s="268">
        <v>4</v>
      </c>
      <c r="J21" s="227">
        <v>28</v>
      </c>
      <c r="K21" s="268">
        <v>16</v>
      </c>
      <c r="L21" s="198">
        <v>36</v>
      </c>
      <c r="M21" s="136">
        <v>23</v>
      </c>
      <c r="N21" s="227">
        <v>15</v>
      </c>
      <c r="O21" s="268">
        <v>7</v>
      </c>
      <c r="P21" s="198">
        <v>404</v>
      </c>
      <c r="Q21" s="136">
        <v>188</v>
      </c>
    </row>
    <row r="22" spans="1:17" s="60" customFormat="1" ht="15.75" customHeight="1">
      <c r="A22" s="18">
        <v>27</v>
      </c>
      <c r="B22" s="227">
        <f>SUM(D22,F22,H22,J22,L22,N22,P22)</f>
        <v>697</v>
      </c>
      <c r="C22" s="268">
        <f>SUM(E22,G22,I22,K22,M22,O22,Q22)</f>
        <v>331</v>
      </c>
      <c r="D22" s="198">
        <v>165</v>
      </c>
      <c r="E22" s="136">
        <v>76</v>
      </c>
      <c r="F22" s="198">
        <v>40</v>
      </c>
      <c r="G22" s="136">
        <v>18</v>
      </c>
      <c r="H22" s="227">
        <v>10</v>
      </c>
      <c r="I22" s="268">
        <v>2</v>
      </c>
      <c r="J22" s="227">
        <v>26</v>
      </c>
      <c r="K22" s="268">
        <v>14</v>
      </c>
      <c r="L22" s="198">
        <v>44</v>
      </c>
      <c r="M22" s="136">
        <v>27</v>
      </c>
      <c r="N22" s="227">
        <v>34</v>
      </c>
      <c r="O22" s="268">
        <v>21</v>
      </c>
      <c r="P22" s="198">
        <v>378</v>
      </c>
      <c r="Q22" s="136">
        <v>173</v>
      </c>
    </row>
    <row r="23" spans="1:17" s="49" customFormat="1" ht="5.25" customHeight="1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2"/>
      <c r="Q23" s="62"/>
    </row>
    <row r="24" spans="1:17" s="49" customFormat="1" ht="13.5" customHeight="1">
      <c r="A24" s="341" t="s">
        <v>286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s="49" customFormat="1" ht="13.5" customHeight="1">
      <c r="A25" s="117" t="s">
        <v>291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s="49" customFormat="1" ht="4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4" s="49" customFormat="1" ht="12.75" customHeight="1">
      <c r="A27" s="139" t="s">
        <v>277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47"/>
    </row>
    <row r="28" spans="1:14" s="49" customFormat="1" ht="16.5" customHeight="1">
      <c r="A28" s="366" t="s">
        <v>106</v>
      </c>
      <c r="B28" s="361" t="s">
        <v>129</v>
      </c>
      <c r="C28" s="362"/>
      <c r="D28" s="362"/>
      <c r="E28" s="362"/>
      <c r="F28" s="362"/>
      <c r="G28" s="362"/>
      <c r="H28" s="362"/>
      <c r="I28" s="362"/>
      <c r="J28" s="363"/>
      <c r="K28" s="368" t="s">
        <v>130</v>
      </c>
      <c r="L28" s="364" t="s">
        <v>182</v>
      </c>
      <c r="M28" s="364" t="s">
        <v>276</v>
      </c>
      <c r="N28" s="47"/>
    </row>
    <row r="29" spans="1:14" s="49" customFormat="1" ht="24" customHeight="1">
      <c r="A29" s="367"/>
      <c r="B29" s="14" t="s">
        <v>181</v>
      </c>
      <c r="C29" s="15">
        <v>1</v>
      </c>
      <c r="D29" s="15">
        <v>2</v>
      </c>
      <c r="E29" s="15">
        <v>3</v>
      </c>
      <c r="F29" s="15">
        <v>4</v>
      </c>
      <c r="G29" s="148">
        <v>5</v>
      </c>
      <c r="H29" s="148">
        <v>6</v>
      </c>
      <c r="I29" s="15">
        <v>7</v>
      </c>
      <c r="J29" s="15">
        <v>8</v>
      </c>
      <c r="K29" s="369"/>
      <c r="L29" s="365"/>
      <c r="M29" s="365"/>
      <c r="N29" s="47"/>
    </row>
    <row r="30" spans="1:14" s="137" customFormat="1" ht="5.2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1"/>
    </row>
    <row r="31" spans="1:14" s="60" customFormat="1" ht="15.75" customHeight="1">
      <c r="A31" s="18">
        <v>23</v>
      </c>
      <c r="B31" s="298">
        <f>SUM(C31:J31)</f>
        <v>3376</v>
      </c>
      <c r="C31" s="227">
        <v>461</v>
      </c>
      <c r="D31" s="227">
        <v>472</v>
      </c>
      <c r="E31" s="227">
        <v>492</v>
      </c>
      <c r="F31" s="227">
        <v>507</v>
      </c>
      <c r="G31" s="227">
        <v>328</v>
      </c>
      <c r="H31" s="227">
        <v>305</v>
      </c>
      <c r="I31" s="227">
        <v>429</v>
      </c>
      <c r="J31" s="227">
        <v>382</v>
      </c>
      <c r="K31" s="227">
        <v>521</v>
      </c>
      <c r="L31" s="227">
        <v>503</v>
      </c>
      <c r="M31" s="227">
        <v>0</v>
      </c>
      <c r="N31" s="32"/>
    </row>
    <row r="32" spans="1:14" s="60" customFormat="1" ht="15.75" customHeight="1">
      <c r="A32" s="18">
        <v>24</v>
      </c>
      <c r="B32" s="298">
        <f>SUM(C32:J32)</f>
        <v>2518</v>
      </c>
      <c r="C32" s="227">
        <v>362</v>
      </c>
      <c r="D32" s="227">
        <v>339</v>
      </c>
      <c r="E32" s="227">
        <v>385</v>
      </c>
      <c r="F32" s="227">
        <v>382</v>
      </c>
      <c r="G32" s="227">
        <v>220</v>
      </c>
      <c r="H32" s="227">
        <v>247</v>
      </c>
      <c r="I32" s="227">
        <v>311</v>
      </c>
      <c r="J32" s="227">
        <v>272</v>
      </c>
      <c r="K32" s="227">
        <v>427</v>
      </c>
      <c r="L32" s="227">
        <v>323</v>
      </c>
      <c r="M32" s="227">
        <v>0</v>
      </c>
      <c r="N32" s="32"/>
    </row>
    <row r="33" spans="1:14" s="60" customFormat="1" ht="15.75" customHeight="1">
      <c r="A33" s="18">
        <v>25</v>
      </c>
      <c r="B33" s="298">
        <f>SUM(C33:J33)</f>
        <v>832</v>
      </c>
      <c r="C33" s="227">
        <v>109</v>
      </c>
      <c r="D33" s="227">
        <v>116</v>
      </c>
      <c r="E33" s="227">
        <v>127</v>
      </c>
      <c r="F33" s="227">
        <v>110</v>
      </c>
      <c r="G33" s="227">
        <v>132</v>
      </c>
      <c r="H33" s="227">
        <v>124</v>
      </c>
      <c r="I33" s="227">
        <v>114</v>
      </c>
      <c r="J33" s="227">
        <v>0</v>
      </c>
      <c r="K33" s="227">
        <v>179</v>
      </c>
      <c r="L33" s="227">
        <v>130</v>
      </c>
      <c r="M33" s="227">
        <v>105</v>
      </c>
      <c r="N33" s="32"/>
    </row>
    <row r="34" spans="1:14" s="60" customFormat="1" ht="15.75" customHeight="1">
      <c r="A34" s="18">
        <v>26</v>
      </c>
      <c r="B34" s="275">
        <f>SUM(C34:J34)</f>
        <v>3838</v>
      </c>
      <c r="C34" s="227">
        <v>553</v>
      </c>
      <c r="D34" s="227">
        <v>508</v>
      </c>
      <c r="E34" s="227">
        <v>558</v>
      </c>
      <c r="F34" s="227">
        <v>543</v>
      </c>
      <c r="G34" s="227">
        <v>706</v>
      </c>
      <c r="H34" s="227">
        <v>489</v>
      </c>
      <c r="I34" s="227">
        <v>481</v>
      </c>
      <c r="J34" s="227">
        <v>0</v>
      </c>
      <c r="K34" s="227">
        <v>634</v>
      </c>
      <c r="L34" s="227">
        <v>518</v>
      </c>
      <c r="M34" s="227">
        <v>420</v>
      </c>
      <c r="N34" s="32"/>
    </row>
    <row r="35" spans="1:14" s="60" customFormat="1" ht="15.75" customHeight="1">
      <c r="A35" s="18">
        <v>27</v>
      </c>
      <c r="B35" s="275">
        <f>SUM(C35:J35)</f>
        <v>5076</v>
      </c>
      <c r="C35" s="227">
        <v>698</v>
      </c>
      <c r="D35" s="227">
        <v>736</v>
      </c>
      <c r="E35" s="227">
        <v>709</v>
      </c>
      <c r="F35" s="227">
        <v>711</v>
      </c>
      <c r="G35" s="227">
        <v>841</v>
      </c>
      <c r="H35" s="227">
        <v>720</v>
      </c>
      <c r="I35" s="227">
        <v>661</v>
      </c>
      <c r="J35" s="227">
        <v>0</v>
      </c>
      <c r="K35" s="227">
        <v>700</v>
      </c>
      <c r="L35" s="227">
        <v>631</v>
      </c>
      <c r="M35" s="227">
        <v>518</v>
      </c>
      <c r="N35" s="32"/>
    </row>
    <row r="36" spans="1:14" s="49" customFormat="1" ht="5.25" customHeight="1">
      <c r="A36" s="2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6"/>
      <c r="N36" s="47"/>
    </row>
    <row r="37" spans="1:13" s="55" customFormat="1" ht="12.75" customHeight="1">
      <c r="A37" s="156" t="s">
        <v>286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7"/>
    </row>
    <row r="38" spans="1:17" s="55" customFormat="1" ht="12.75" customHeight="1">
      <c r="A38" s="117" t="s">
        <v>309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="55" customFormat="1" ht="12.75" customHeight="1">
      <c r="A39" s="266" t="s">
        <v>310</v>
      </c>
    </row>
    <row r="40" s="55" customFormat="1" ht="12.75" customHeight="1">
      <c r="A40" s="266" t="s">
        <v>311</v>
      </c>
    </row>
    <row r="41" s="55" customFormat="1" ht="12.75" customHeight="1">
      <c r="A41" s="266" t="s">
        <v>312</v>
      </c>
    </row>
    <row r="42" s="55" customFormat="1" ht="12.75" customHeight="1">
      <c r="A42" s="266" t="s">
        <v>313</v>
      </c>
    </row>
    <row r="45" ht="13.5">
      <c r="B45" s="329"/>
    </row>
  </sheetData>
  <sheetProtection/>
  <mergeCells count="21">
    <mergeCell ref="P4:Q4"/>
    <mergeCell ref="P16:Q16"/>
    <mergeCell ref="N4:O4"/>
    <mergeCell ref="N16:O16"/>
    <mergeCell ref="F16:G16"/>
    <mergeCell ref="L4:M4"/>
    <mergeCell ref="J4:K4"/>
    <mergeCell ref="B28:J28"/>
    <mergeCell ref="L28:L29"/>
    <mergeCell ref="M28:M29"/>
    <mergeCell ref="H16:I16"/>
    <mergeCell ref="J16:K16"/>
    <mergeCell ref="A28:A29"/>
    <mergeCell ref="K28:K29"/>
    <mergeCell ref="B4:C4"/>
    <mergeCell ref="D4:E4"/>
    <mergeCell ref="L16:M16"/>
    <mergeCell ref="D16:E16"/>
    <mergeCell ref="H4:I4"/>
    <mergeCell ref="B16:C16"/>
    <mergeCell ref="F4:G4"/>
  </mergeCells>
  <printOptions horizontalCentered="1"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75390625" style="159" customWidth="1"/>
    <col min="2" max="4" width="12.625" style="159" customWidth="1"/>
    <col min="5" max="5" width="9.625" style="150" customWidth="1"/>
    <col min="6" max="16384" width="9.00390625" style="150" customWidth="1"/>
  </cols>
  <sheetData>
    <row r="1" s="149" customFormat="1" ht="12.75" customHeight="1">
      <c r="A1" s="112" t="s">
        <v>112</v>
      </c>
    </row>
    <row r="2" spans="1:6" ht="18" customHeight="1">
      <c r="A2" s="424" t="s">
        <v>151</v>
      </c>
      <c r="B2" s="425"/>
      <c r="C2" s="425"/>
      <c r="D2" s="425"/>
      <c r="E2" s="425"/>
      <c r="F2" s="425"/>
    </row>
    <row r="3" spans="1:4" ht="12.75" customHeight="1">
      <c r="A3" s="139"/>
      <c r="B3" s="62"/>
      <c r="C3" s="62"/>
      <c r="D3" s="62"/>
    </row>
    <row r="4" spans="1:5" ht="15.75" customHeight="1">
      <c r="A4" s="134" t="s">
        <v>223</v>
      </c>
      <c r="B4" s="132" t="s">
        <v>238</v>
      </c>
      <c r="C4" s="132" t="s">
        <v>54</v>
      </c>
      <c r="D4" s="133" t="s">
        <v>55</v>
      </c>
      <c r="E4" s="161"/>
    </row>
    <row r="5" spans="1:4" ht="4.5" customHeight="1">
      <c r="A5" s="35"/>
      <c r="B5" s="84"/>
      <c r="C5" s="35"/>
      <c r="D5" s="35"/>
    </row>
    <row r="6" spans="1:4" ht="15.75" customHeight="1">
      <c r="A6" s="35">
        <v>23</v>
      </c>
      <c r="B6" s="71">
        <v>10</v>
      </c>
      <c r="C6" s="211">
        <v>263</v>
      </c>
      <c r="D6" s="211">
        <v>9413</v>
      </c>
    </row>
    <row r="7" spans="1:4" ht="15.75" customHeight="1">
      <c r="A7" s="35">
        <v>24</v>
      </c>
      <c r="B7" s="71">
        <v>12</v>
      </c>
      <c r="C7" s="211">
        <v>287</v>
      </c>
      <c r="D7" s="211">
        <v>10159</v>
      </c>
    </row>
    <row r="8" spans="1:4" ht="15.75" customHeight="1">
      <c r="A8" s="35">
        <v>25</v>
      </c>
      <c r="B8" s="71">
        <v>20</v>
      </c>
      <c r="C8" s="211">
        <v>417</v>
      </c>
      <c r="D8" s="211">
        <v>8320</v>
      </c>
    </row>
    <row r="9" spans="1:4" ht="15.75" customHeight="1">
      <c r="A9" s="18">
        <v>26</v>
      </c>
      <c r="B9" s="37">
        <v>12</v>
      </c>
      <c r="C9" s="211">
        <v>381</v>
      </c>
      <c r="D9" s="211">
        <v>12217</v>
      </c>
    </row>
    <row r="10" spans="1:4" ht="15.75" customHeight="1">
      <c r="A10" s="18">
        <v>27</v>
      </c>
      <c r="B10" s="37">
        <v>10</v>
      </c>
      <c r="C10" s="211">
        <v>294</v>
      </c>
      <c r="D10" s="211">
        <v>8534</v>
      </c>
    </row>
    <row r="11" spans="1:4" ht="4.5" customHeight="1">
      <c r="A11" s="70"/>
      <c r="B11" s="51"/>
      <c r="C11" s="57"/>
      <c r="D11" s="57"/>
    </row>
    <row r="12" spans="1:4" ht="13.5" customHeight="1">
      <c r="A12" s="115" t="s">
        <v>125</v>
      </c>
      <c r="B12" s="158"/>
      <c r="C12" s="158"/>
      <c r="D12" s="158"/>
    </row>
    <row r="13" spans="1:4" ht="13.5">
      <c r="A13" s="60"/>
      <c r="B13" s="60"/>
      <c r="C13" s="60"/>
      <c r="D13" s="60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6.75390625" style="159" customWidth="1"/>
    <col min="2" max="3" width="12.625" style="159" customWidth="1"/>
    <col min="4" max="4" width="21.50390625" style="150" customWidth="1"/>
    <col min="5" max="16384" width="9.00390625" style="150" customWidth="1"/>
  </cols>
  <sheetData>
    <row r="1" s="149" customFormat="1" ht="12.75" customHeight="1">
      <c r="A1" s="112" t="s">
        <v>112</v>
      </c>
    </row>
    <row r="2" spans="1:3" ht="30" customHeight="1">
      <c r="A2" s="426" t="s">
        <v>153</v>
      </c>
      <c r="B2" s="426"/>
      <c r="C2" s="426"/>
    </row>
    <row r="3" spans="1:4" ht="13.5" customHeight="1">
      <c r="A3" s="62"/>
      <c r="B3" s="62"/>
      <c r="C3" s="62"/>
      <c r="D3" s="161"/>
    </row>
    <row r="4" spans="1:4" ht="15.75" customHeight="1">
      <c r="A4" s="134" t="s">
        <v>223</v>
      </c>
      <c r="B4" s="132" t="s">
        <v>51</v>
      </c>
      <c r="C4" s="133" t="s">
        <v>52</v>
      </c>
      <c r="D4" s="161"/>
    </row>
    <row r="5" spans="1:4" ht="4.5" customHeight="1">
      <c r="A5" s="35"/>
      <c r="B5" s="84"/>
      <c r="C5" s="35"/>
      <c r="D5" s="161"/>
    </row>
    <row r="6" spans="1:4" s="149" customFormat="1" ht="15.75" customHeight="1">
      <c r="A6" s="35">
        <v>23</v>
      </c>
      <c r="B6" s="39">
        <v>13</v>
      </c>
      <c r="C6" s="38">
        <v>265</v>
      </c>
      <c r="D6" s="162"/>
    </row>
    <row r="7" spans="1:4" s="149" customFormat="1" ht="15.75" customHeight="1">
      <c r="A7" s="35">
        <v>24</v>
      </c>
      <c r="B7" s="39">
        <v>12</v>
      </c>
      <c r="C7" s="38">
        <v>310</v>
      </c>
      <c r="D7" s="162"/>
    </row>
    <row r="8" spans="1:4" s="149" customFormat="1" ht="15.75" customHeight="1">
      <c r="A8" s="35">
        <v>25</v>
      </c>
      <c r="B8" s="39">
        <v>14</v>
      </c>
      <c r="C8" s="38">
        <v>291</v>
      </c>
      <c r="D8" s="162"/>
    </row>
    <row r="9" spans="1:4" s="149" customFormat="1" ht="15.75" customHeight="1">
      <c r="A9" s="18">
        <v>26</v>
      </c>
      <c r="B9" s="38">
        <v>19</v>
      </c>
      <c r="C9" s="38">
        <v>446</v>
      </c>
      <c r="D9" s="162"/>
    </row>
    <row r="10" spans="1:4" s="149" customFormat="1" ht="15.75" customHeight="1">
      <c r="A10" s="18">
        <v>27</v>
      </c>
      <c r="B10" s="38">
        <v>22</v>
      </c>
      <c r="C10" s="38">
        <v>527</v>
      </c>
      <c r="D10" s="162"/>
    </row>
    <row r="11" spans="1:4" ht="4.5" customHeight="1">
      <c r="A11" s="70"/>
      <c r="B11" s="51"/>
      <c r="C11" s="19"/>
      <c r="D11" s="161"/>
    </row>
    <row r="12" spans="1:4" ht="13.5" customHeight="1">
      <c r="A12" s="115" t="s">
        <v>125</v>
      </c>
      <c r="B12" s="69"/>
      <c r="C12" s="69"/>
      <c r="D12" s="161"/>
    </row>
    <row r="13" spans="1:4" ht="13.5" customHeight="1">
      <c r="A13" s="60"/>
      <c r="B13" s="60"/>
      <c r="C13" s="60"/>
      <c r="D13" s="161"/>
    </row>
    <row r="14" spans="1:4" ht="13.5">
      <c r="A14" s="60"/>
      <c r="B14" s="60"/>
      <c r="C14" s="60"/>
      <c r="D14" s="161"/>
    </row>
    <row r="15" ht="13.5">
      <c r="D15" s="161"/>
    </row>
    <row r="16" ht="13.5">
      <c r="D16" s="161"/>
    </row>
    <row r="17" ht="13.5">
      <c r="D17" s="161"/>
    </row>
    <row r="18" ht="13.5">
      <c r="D18" s="161"/>
    </row>
  </sheetData>
  <sheetProtection/>
  <mergeCells count="1"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11.625" style="159" customWidth="1"/>
    <col min="2" max="2" width="12.625" style="159" customWidth="1"/>
    <col min="3" max="4" width="2.625" style="159" customWidth="1"/>
    <col min="5" max="5" width="10.625" style="159" customWidth="1"/>
    <col min="6" max="16384" width="9.00390625" style="150" customWidth="1"/>
  </cols>
  <sheetData>
    <row r="1" s="149" customFormat="1" ht="12.75" customHeight="1">
      <c r="A1" s="112" t="s">
        <v>112</v>
      </c>
    </row>
    <row r="2" spans="1:5" ht="30" customHeight="1">
      <c r="A2" s="428" t="s">
        <v>226</v>
      </c>
      <c r="B2" s="428"/>
      <c r="C2" s="428"/>
      <c r="D2" s="428"/>
      <c r="E2" s="151"/>
    </row>
    <row r="3" spans="1:4" ht="12.75" customHeight="1">
      <c r="A3" s="127"/>
      <c r="B3" s="32"/>
      <c r="C3" s="32"/>
      <c r="D3" s="62"/>
    </row>
    <row r="4" spans="1:4" ht="15.75" customHeight="1">
      <c r="A4" s="131" t="s">
        <v>194</v>
      </c>
      <c r="B4" s="420" t="s">
        <v>327</v>
      </c>
      <c r="C4" s="421"/>
      <c r="D4" s="427"/>
    </row>
    <row r="5" spans="1:4" ht="4.5" customHeight="1">
      <c r="A5" s="33"/>
      <c r="B5" s="60"/>
      <c r="C5" s="60"/>
      <c r="D5" s="62"/>
    </row>
    <row r="6" spans="1:4" s="149" customFormat="1" ht="13.5" customHeight="1">
      <c r="A6" s="35" t="s">
        <v>193</v>
      </c>
      <c r="B6" s="356">
        <v>9150</v>
      </c>
      <c r="C6" s="35" t="s">
        <v>105</v>
      </c>
      <c r="D6" s="165"/>
    </row>
    <row r="7" spans="1:4" s="149" customFormat="1" ht="13.5" customHeight="1">
      <c r="A7" s="35" t="s">
        <v>104</v>
      </c>
      <c r="B7" s="356">
        <v>277138</v>
      </c>
      <c r="C7" s="152" t="s">
        <v>57</v>
      </c>
      <c r="D7" s="165"/>
    </row>
    <row r="8" spans="1:4" s="149" customFormat="1" ht="4.5" customHeight="1">
      <c r="A8" s="24"/>
      <c r="B8" s="170"/>
      <c r="C8" s="153"/>
      <c r="D8" s="172"/>
    </row>
    <row r="9" spans="1:5" s="27" customFormat="1" ht="13.5">
      <c r="A9" s="126" t="s">
        <v>125</v>
      </c>
      <c r="B9" s="60"/>
      <c r="C9" s="60"/>
      <c r="D9" s="62"/>
      <c r="E9" s="60"/>
    </row>
    <row r="10" ht="13.5" customHeight="1">
      <c r="D10" s="93"/>
    </row>
  </sheetData>
  <sheetProtection/>
  <mergeCells count="2">
    <mergeCell ref="B4:D4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3.25390625" style="49" customWidth="1"/>
    <col min="2" max="2" width="3.625" style="49" customWidth="1"/>
    <col min="3" max="9" width="9.625" style="49" customWidth="1"/>
    <col min="10" max="16384" width="9.00390625" style="41" customWidth="1"/>
  </cols>
  <sheetData>
    <row r="1" spans="1:9" s="50" customFormat="1" ht="12.75" customHeight="1">
      <c r="A1" s="112" t="s">
        <v>112</v>
      </c>
      <c r="B1" s="53"/>
      <c r="C1" s="53"/>
      <c r="D1" s="53"/>
      <c r="E1" s="53"/>
      <c r="F1" s="53"/>
      <c r="G1" s="53"/>
      <c r="H1" s="53"/>
      <c r="I1" s="53"/>
    </row>
    <row r="2" spans="1:9" ht="18" customHeight="1">
      <c r="A2" s="108" t="s">
        <v>154</v>
      </c>
      <c r="B2" s="151"/>
      <c r="C2" s="151"/>
      <c r="D2" s="151"/>
      <c r="E2" s="151"/>
      <c r="F2" s="151"/>
      <c r="G2" s="151"/>
      <c r="H2" s="151"/>
      <c r="I2" s="151"/>
    </row>
    <row r="3" spans="1:9" s="27" customFormat="1" ht="13.5">
      <c r="A3" s="139"/>
      <c r="B3" s="62"/>
      <c r="C3" s="62"/>
      <c r="D3" s="62"/>
      <c r="E3" s="62"/>
      <c r="F3" s="62"/>
      <c r="G3" s="62"/>
      <c r="H3" s="40"/>
      <c r="I3" s="40"/>
    </row>
    <row r="4" spans="1:9" s="27" customFormat="1" ht="13.5">
      <c r="A4" s="400" t="s">
        <v>223</v>
      </c>
      <c r="B4" s="366"/>
      <c r="C4" s="384" t="s">
        <v>56</v>
      </c>
      <c r="D4" s="384" t="s">
        <v>239</v>
      </c>
      <c r="E4" s="13" t="s">
        <v>240</v>
      </c>
      <c r="F4" s="13" t="s">
        <v>241</v>
      </c>
      <c r="G4" s="13" t="s">
        <v>47</v>
      </c>
      <c r="H4" s="386" t="s">
        <v>242</v>
      </c>
      <c r="I4" s="383"/>
    </row>
    <row r="5" spans="1:9" s="27" customFormat="1" ht="13.5">
      <c r="A5" s="402"/>
      <c r="B5" s="367"/>
      <c r="C5" s="385"/>
      <c r="D5" s="385"/>
      <c r="E5" s="167" t="s">
        <v>46</v>
      </c>
      <c r="F5" s="16" t="s">
        <v>244</v>
      </c>
      <c r="G5" s="16" t="s">
        <v>48</v>
      </c>
      <c r="H5" s="15" t="s">
        <v>224</v>
      </c>
      <c r="I5" s="17" t="s">
        <v>243</v>
      </c>
    </row>
    <row r="6" spans="1:9" s="27" customFormat="1" ht="4.5" customHeight="1">
      <c r="A6" s="32"/>
      <c r="B6" s="33"/>
      <c r="C6" s="200"/>
      <c r="D6" s="206"/>
      <c r="E6" s="212"/>
      <c r="F6" s="212"/>
      <c r="G6" s="212"/>
      <c r="H6" s="206"/>
      <c r="I6" s="206"/>
    </row>
    <row r="7" spans="1:9" s="55" customFormat="1" ht="15.75" customHeight="1">
      <c r="A7" s="35">
        <v>23</v>
      </c>
      <c r="B7" s="208"/>
      <c r="C7" s="226">
        <v>307</v>
      </c>
      <c r="D7" s="226">
        <v>6626</v>
      </c>
      <c r="E7" s="226">
        <v>1931</v>
      </c>
      <c r="F7" s="226">
        <f>SUM(D7:E7)</f>
        <v>8557</v>
      </c>
      <c r="G7" s="226">
        <f>F7/C7</f>
        <v>27.872964169381106</v>
      </c>
      <c r="H7" s="226">
        <v>45</v>
      </c>
      <c r="I7" s="226">
        <v>1963</v>
      </c>
    </row>
    <row r="8" spans="1:9" s="55" customFormat="1" ht="15.75" customHeight="1">
      <c r="A8" s="35">
        <v>24</v>
      </c>
      <c r="B8" s="208"/>
      <c r="C8" s="226">
        <v>306</v>
      </c>
      <c r="D8" s="226">
        <v>6041</v>
      </c>
      <c r="E8" s="226">
        <v>2236</v>
      </c>
      <c r="F8" s="226">
        <v>8277</v>
      </c>
      <c r="G8" s="226">
        <v>27.04901960784314</v>
      </c>
      <c r="H8" s="226">
        <v>56</v>
      </c>
      <c r="I8" s="226">
        <v>1785</v>
      </c>
    </row>
    <row r="9" spans="1:9" s="55" customFormat="1" ht="15.75" customHeight="1">
      <c r="A9" s="35">
        <v>25</v>
      </c>
      <c r="B9" s="208"/>
      <c r="C9" s="226">
        <v>307</v>
      </c>
      <c r="D9" s="226">
        <v>5943</v>
      </c>
      <c r="E9" s="226">
        <v>2214</v>
      </c>
      <c r="F9" s="226">
        <v>8157</v>
      </c>
      <c r="G9" s="226">
        <v>26.570032573289904</v>
      </c>
      <c r="H9" s="226">
        <v>43</v>
      </c>
      <c r="I9" s="226">
        <v>1614</v>
      </c>
    </row>
    <row r="10" spans="1:9" s="55" customFormat="1" ht="15.75" customHeight="1">
      <c r="A10" s="35">
        <v>26</v>
      </c>
      <c r="B10" s="208"/>
      <c r="C10" s="226">
        <v>308</v>
      </c>
      <c r="D10" s="226">
        <v>5768</v>
      </c>
      <c r="E10" s="226">
        <v>2214</v>
      </c>
      <c r="F10" s="226">
        <v>7982</v>
      </c>
      <c r="G10" s="226">
        <v>26</v>
      </c>
      <c r="H10" s="226">
        <v>29</v>
      </c>
      <c r="I10" s="226">
        <v>1266</v>
      </c>
    </row>
    <row r="11" spans="1:10" s="55" customFormat="1" ht="15.75" customHeight="1">
      <c r="A11" s="35">
        <v>27</v>
      </c>
      <c r="B11" s="208"/>
      <c r="C11" s="226">
        <f>SUM(C13:C24)</f>
        <v>308</v>
      </c>
      <c r="D11" s="226">
        <f>SUM(D13:D24)</f>
        <v>5297</v>
      </c>
      <c r="E11" s="226">
        <f>SUM(E13:E24)</f>
        <v>2510</v>
      </c>
      <c r="F11" s="226">
        <f>SUM(D11:E11)</f>
        <v>7807</v>
      </c>
      <c r="G11" s="226">
        <f>IF(C11=0,0,F11/C11)</f>
        <v>25.3474025974026</v>
      </c>
      <c r="H11" s="226">
        <f>SUM(H13:H24)</f>
        <v>42</v>
      </c>
      <c r="I11" s="226">
        <f>SUM(I13:I24)</f>
        <v>1795</v>
      </c>
      <c r="J11" s="164"/>
    </row>
    <row r="12" spans="1:9" s="164" customFormat="1" ht="4.5" customHeight="1">
      <c r="A12" s="163"/>
      <c r="B12" s="197"/>
      <c r="C12" s="226"/>
      <c r="D12" s="226"/>
      <c r="E12" s="226"/>
      <c r="F12" s="226"/>
      <c r="G12" s="226"/>
      <c r="H12" s="226"/>
      <c r="I12" s="226"/>
    </row>
    <row r="13" spans="1:9" s="164" customFormat="1" ht="15.75" customHeight="1">
      <c r="A13" s="35">
        <v>27</v>
      </c>
      <c r="B13" s="209" t="s">
        <v>204</v>
      </c>
      <c r="C13" s="226">
        <v>26</v>
      </c>
      <c r="D13" s="226">
        <v>624</v>
      </c>
      <c r="E13" s="226">
        <v>250</v>
      </c>
      <c r="F13" s="226">
        <f aca="true" t="shared" si="0" ref="F13:F24">SUM(D13:E13)</f>
        <v>874</v>
      </c>
      <c r="G13" s="226">
        <f aca="true" t="shared" si="1" ref="G13:G24">IF(C13=0,0,F13/C13)</f>
        <v>33.61538461538461</v>
      </c>
      <c r="H13" s="226">
        <v>6</v>
      </c>
      <c r="I13" s="226">
        <v>217</v>
      </c>
    </row>
    <row r="14" spans="1:9" s="164" customFormat="1" ht="15.75" customHeight="1">
      <c r="A14" s="152"/>
      <c r="B14" s="209" t="s">
        <v>205</v>
      </c>
      <c r="C14" s="226">
        <v>27</v>
      </c>
      <c r="D14" s="226">
        <v>627</v>
      </c>
      <c r="E14" s="226">
        <v>137</v>
      </c>
      <c r="F14" s="226">
        <f t="shared" si="0"/>
        <v>764</v>
      </c>
      <c r="G14" s="226">
        <f t="shared" si="1"/>
        <v>28.296296296296298</v>
      </c>
      <c r="H14" s="226">
        <v>2</v>
      </c>
      <c r="I14" s="226">
        <v>57</v>
      </c>
    </row>
    <row r="15" spans="1:9" s="164" customFormat="1" ht="15.75" customHeight="1">
      <c r="A15" s="152"/>
      <c r="B15" s="209" t="s">
        <v>206</v>
      </c>
      <c r="C15" s="226">
        <v>25</v>
      </c>
      <c r="D15" s="226">
        <v>337</v>
      </c>
      <c r="E15" s="226">
        <v>90</v>
      </c>
      <c r="F15" s="226">
        <f t="shared" si="0"/>
        <v>427</v>
      </c>
      <c r="G15" s="226">
        <f t="shared" si="1"/>
        <v>17.08</v>
      </c>
      <c r="H15" s="226">
        <v>3</v>
      </c>
      <c r="I15" s="226">
        <v>60</v>
      </c>
    </row>
    <row r="16" spans="1:9" s="164" customFormat="1" ht="15.75" customHeight="1">
      <c r="A16" s="152"/>
      <c r="B16" s="209" t="s">
        <v>207</v>
      </c>
      <c r="C16" s="226">
        <v>27</v>
      </c>
      <c r="D16" s="226">
        <v>270</v>
      </c>
      <c r="E16" s="226">
        <v>83</v>
      </c>
      <c r="F16" s="226">
        <f t="shared" si="0"/>
        <v>353</v>
      </c>
      <c r="G16" s="226">
        <f t="shared" si="1"/>
        <v>13.074074074074074</v>
      </c>
      <c r="H16" s="225">
        <v>3</v>
      </c>
      <c r="I16" s="225">
        <v>42</v>
      </c>
    </row>
    <row r="17" spans="1:9" s="164" customFormat="1" ht="15.75" customHeight="1">
      <c r="A17" s="152"/>
      <c r="B17" s="209" t="s">
        <v>208</v>
      </c>
      <c r="C17" s="226">
        <v>26</v>
      </c>
      <c r="D17" s="226">
        <v>279</v>
      </c>
      <c r="E17" s="226">
        <v>75</v>
      </c>
      <c r="F17" s="226">
        <f t="shared" si="0"/>
        <v>354</v>
      </c>
      <c r="G17" s="226">
        <f t="shared" si="1"/>
        <v>13.615384615384615</v>
      </c>
      <c r="H17" s="225">
        <v>0</v>
      </c>
      <c r="I17" s="225">
        <v>0</v>
      </c>
    </row>
    <row r="18" spans="1:13" s="164" customFormat="1" ht="15.75" customHeight="1">
      <c r="A18" s="152"/>
      <c r="B18" s="209" t="s">
        <v>209</v>
      </c>
      <c r="C18" s="226">
        <v>26</v>
      </c>
      <c r="D18" s="226">
        <v>385</v>
      </c>
      <c r="E18" s="226">
        <v>130</v>
      </c>
      <c r="F18" s="226">
        <f t="shared" si="0"/>
        <v>515</v>
      </c>
      <c r="G18" s="226">
        <f t="shared" si="1"/>
        <v>19.807692307692307</v>
      </c>
      <c r="H18" s="225">
        <v>1</v>
      </c>
      <c r="I18" s="225">
        <v>78</v>
      </c>
      <c r="M18" s="55"/>
    </row>
    <row r="19" spans="1:9" s="164" customFormat="1" ht="15.75" customHeight="1">
      <c r="A19" s="152"/>
      <c r="B19" s="209" t="s">
        <v>210</v>
      </c>
      <c r="C19" s="226">
        <v>27</v>
      </c>
      <c r="D19" s="226">
        <v>479</v>
      </c>
      <c r="E19" s="226">
        <v>281</v>
      </c>
      <c r="F19" s="226">
        <f t="shared" si="0"/>
        <v>760</v>
      </c>
      <c r="G19" s="226">
        <f t="shared" si="1"/>
        <v>28.14814814814815</v>
      </c>
      <c r="H19" s="225">
        <v>4</v>
      </c>
      <c r="I19" s="225">
        <v>228</v>
      </c>
    </row>
    <row r="20" spans="1:9" s="164" customFormat="1" ht="15.75" customHeight="1">
      <c r="A20" s="152"/>
      <c r="B20" s="209" t="s">
        <v>211</v>
      </c>
      <c r="C20" s="226">
        <v>25</v>
      </c>
      <c r="D20" s="226">
        <v>490</v>
      </c>
      <c r="E20" s="226">
        <v>160</v>
      </c>
      <c r="F20" s="226">
        <f t="shared" si="0"/>
        <v>650</v>
      </c>
      <c r="G20" s="226">
        <f t="shared" si="1"/>
        <v>26</v>
      </c>
      <c r="H20" s="226">
        <v>4</v>
      </c>
      <c r="I20" s="226">
        <v>116</v>
      </c>
    </row>
    <row r="21" spans="1:9" s="164" customFormat="1" ht="15.75" customHeight="1">
      <c r="A21" s="152"/>
      <c r="B21" s="209" t="s">
        <v>212</v>
      </c>
      <c r="C21" s="226">
        <v>24</v>
      </c>
      <c r="D21" s="226">
        <v>323</v>
      </c>
      <c r="E21" s="226">
        <v>139</v>
      </c>
      <c r="F21" s="226">
        <f t="shared" si="0"/>
        <v>462</v>
      </c>
      <c r="G21" s="226">
        <f t="shared" si="1"/>
        <v>19.25</v>
      </c>
      <c r="H21" s="226">
        <v>3</v>
      </c>
      <c r="I21" s="226">
        <v>131</v>
      </c>
    </row>
    <row r="22" spans="1:9" s="164" customFormat="1" ht="15.75" customHeight="1">
      <c r="A22" s="35">
        <v>28</v>
      </c>
      <c r="B22" s="209" t="s">
        <v>213</v>
      </c>
      <c r="C22" s="226">
        <v>24</v>
      </c>
      <c r="D22" s="226">
        <v>329</v>
      </c>
      <c r="E22" s="226">
        <v>397</v>
      </c>
      <c r="F22" s="226">
        <f t="shared" si="0"/>
        <v>726</v>
      </c>
      <c r="G22" s="226">
        <f t="shared" si="1"/>
        <v>30.25</v>
      </c>
      <c r="H22" s="226">
        <v>4</v>
      </c>
      <c r="I22" s="226">
        <v>337</v>
      </c>
    </row>
    <row r="23" spans="1:9" s="164" customFormat="1" ht="15.75" customHeight="1">
      <c r="A23" s="152"/>
      <c r="B23" s="209" t="s">
        <v>214</v>
      </c>
      <c r="C23" s="226">
        <v>24</v>
      </c>
      <c r="D23" s="226">
        <v>581</v>
      </c>
      <c r="E23" s="226">
        <v>497</v>
      </c>
      <c r="F23" s="226">
        <f t="shared" si="0"/>
        <v>1078</v>
      </c>
      <c r="G23" s="226">
        <f t="shared" si="1"/>
        <v>44.916666666666664</v>
      </c>
      <c r="H23" s="226">
        <v>6</v>
      </c>
      <c r="I23" s="226">
        <v>335</v>
      </c>
    </row>
    <row r="24" spans="1:9" s="164" customFormat="1" ht="15.75" customHeight="1">
      <c r="A24" s="152"/>
      <c r="B24" s="209" t="s">
        <v>215</v>
      </c>
      <c r="C24" s="226">
        <v>27</v>
      </c>
      <c r="D24" s="226">
        <v>573</v>
      </c>
      <c r="E24" s="226">
        <v>271</v>
      </c>
      <c r="F24" s="226">
        <f t="shared" si="0"/>
        <v>844</v>
      </c>
      <c r="G24" s="226">
        <f t="shared" si="1"/>
        <v>31.25925925925926</v>
      </c>
      <c r="H24" s="225">
        <v>6</v>
      </c>
      <c r="I24" s="225">
        <v>194</v>
      </c>
    </row>
    <row r="25" spans="1:9" s="27" customFormat="1" ht="4.5" customHeight="1">
      <c r="A25" s="75"/>
      <c r="B25" s="70"/>
      <c r="C25" s="203"/>
      <c r="D25" s="213"/>
      <c r="E25" s="213"/>
      <c r="F25" s="213"/>
      <c r="G25" s="203"/>
      <c r="H25" s="213"/>
      <c r="I25" s="213"/>
    </row>
    <row r="26" spans="1:9" s="27" customFormat="1" ht="13.5" customHeight="1">
      <c r="A26" s="115" t="s">
        <v>202</v>
      </c>
      <c r="B26" s="59"/>
      <c r="C26" s="67"/>
      <c r="D26" s="67"/>
      <c r="E26" s="67"/>
      <c r="F26" s="67"/>
      <c r="G26" s="67"/>
      <c r="H26" s="59"/>
      <c r="I26" s="67"/>
    </row>
    <row r="27" spans="1:9" s="27" customFormat="1" ht="13.5" customHeight="1">
      <c r="A27" s="126" t="s">
        <v>281</v>
      </c>
      <c r="B27" s="61"/>
      <c r="C27" s="60"/>
      <c r="D27" s="60"/>
      <c r="E27" s="60"/>
      <c r="F27" s="60"/>
      <c r="G27" s="60"/>
      <c r="H27" s="61"/>
      <c r="I27" s="60"/>
    </row>
  </sheetData>
  <sheetProtection/>
  <mergeCells count="4">
    <mergeCell ref="A4:B5"/>
    <mergeCell ref="C4:C5"/>
    <mergeCell ref="D4:D5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G12"/>
    </sheetView>
  </sheetViews>
  <sheetFormatPr defaultColWidth="9.00390625" defaultRowHeight="13.5"/>
  <cols>
    <col min="1" max="1" width="5.75390625" style="60" customWidth="1"/>
    <col min="2" max="4" width="12.625" style="60" customWidth="1"/>
    <col min="5" max="16384" width="9.00390625" style="27" customWidth="1"/>
  </cols>
  <sheetData>
    <row r="1" spans="1:4" s="41" customFormat="1" ht="12.75" customHeight="1">
      <c r="A1" s="112" t="s">
        <v>112</v>
      </c>
      <c r="B1" s="260"/>
      <c r="C1" s="260"/>
      <c r="D1" s="260"/>
    </row>
    <row r="2" spans="1:7" s="41" customFormat="1" ht="18" customHeight="1">
      <c r="A2" s="424" t="s">
        <v>155</v>
      </c>
      <c r="B2" s="425"/>
      <c r="C2" s="425"/>
      <c r="D2" s="425"/>
      <c r="E2" s="425"/>
      <c r="F2" s="425"/>
      <c r="G2" s="425"/>
    </row>
    <row r="3" spans="1:4" s="41" customFormat="1" ht="12.75" customHeight="1">
      <c r="A3" s="261"/>
      <c r="B3" s="93"/>
      <c r="C3" s="93"/>
      <c r="D3" s="94"/>
    </row>
    <row r="4" spans="1:4" ht="15.75" customHeight="1">
      <c r="A4" s="134" t="s">
        <v>223</v>
      </c>
      <c r="B4" s="132" t="s">
        <v>53</v>
      </c>
      <c r="C4" s="132" t="s">
        <v>54</v>
      </c>
      <c r="D4" s="133" t="s">
        <v>55</v>
      </c>
    </row>
    <row r="5" spans="1:4" ht="4.5" customHeight="1">
      <c r="A5" s="35"/>
      <c r="B5" s="84"/>
      <c r="C5" s="35"/>
      <c r="D5" s="35"/>
    </row>
    <row r="6" spans="1:4" s="164" customFormat="1" ht="15.75" customHeight="1">
      <c r="A6" s="35">
        <v>23</v>
      </c>
      <c r="B6" s="39">
        <v>2</v>
      </c>
      <c r="C6" s="259">
        <v>34</v>
      </c>
      <c r="D6" s="259">
        <v>1200</v>
      </c>
    </row>
    <row r="7" spans="1:4" s="164" customFormat="1" ht="15.75" customHeight="1">
      <c r="A7" s="35">
        <v>24</v>
      </c>
      <c r="B7" s="39">
        <v>3</v>
      </c>
      <c r="C7" s="259">
        <v>57</v>
      </c>
      <c r="D7" s="259">
        <v>2078</v>
      </c>
    </row>
    <row r="8" spans="1:4" s="164" customFormat="1" ht="15.75" customHeight="1">
      <c r="A8" s="35">
        <v>25</v>
      </c>
      <c r="B8" s="39">
        <v>3</v>
      </c>
      <c r="C8" s="259">
        <v>66</v>
      </c>
      <c r="D8" s="259">
        <v>2280</v>
      </c>
    </row>
    <row r="9" spans="1:4" s="164" customFormat="1" ht="15.75" customHeight="1">
      <c r="A9" s="35">
        <v>26</v>
      </c>
      <c r="B9" s="39">
        <v>3</v>
      </c>
      <c r="C9" s="259">
        <v>64</v>
      </c>
      <c r="D9" s="259">
        <v>2667</v>
      </c>
    </row>
    <row r="10" spans="1:4" s="164" customFormat="1" ht="15.75" customHeight="1">
      <c r="A10" s="18">
        <v>27</v>
      </c>
      <c r="B10" s="38">
        <v>3</v>
      </c>
      <c r="C10" s="259">
        <v>60</v>
      </c>
      <c r="D10" s="259">
        <v>2618</v>
      </c>
    </row>
    <row r="11" spans="1:4" ht="4.5" customHeight="1">
      <c r="A11" s="70"/>
      <c r="B11" s="51"/>
      <c r="C11" s="168"/>
      <c r="D11" s="168"/>
    </row>
    <row r="12" spans="1:4" ht="13.5" customHeight="1">
      <c r="A12" s="59" t="s">
        <v>221</v>
      </c>
      <c r="B12" s="158"/>
      <c r="C12" s="158"/>
      <c r="D12" s="59"/>
    </row>
  </sheetData>
  <sheetProtection/>
  <mergeCells count="1">
    <mergeCell ref="A2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5.75390625" style="159" customWidth="1"/>
    <col min="2" max="3" width="12.625" style="159" customWidth="1"/>
    <col min="4" max="4" width="11.50390625" style="150" customWidth="1"/>
    <col min="5" max="16384" width="9.00390625" style="150" customWidth="1"/>
  </cols>
  <sheetData>
    <row r="1" spans="1:3" ht="12.75" customHeight="1">
      <c r="A1" s="112" t="s">
        <v>112</v>
      </c>
      <c r="B1" s="166"/>
      <c r="C1" s="166"/>
    </row>
    <row r="2" spans="1:4" ht="30" customHeight="1">
      <c r="A2" s="426" t="s">
        <v>156</v>
      </c>
      <c r="B2" s="426"/>
      <c r="C2" s="426"/>
      <c r="D2" s="429"/>
    </row>
    <row r="3" spans="1:3" s="27" customFormat="1" ht="12.75" customHeight="1">
      <c r="A3" s="139"/>
      <c r="B3" s="60"/>
      <c r="C3" s="60"/>
    </row>
    <row r="4" spans="1:3" s="27" customFormat="1" ht="15.75" customHeight="1">
      <c r="A4" s="134" t="s">
        <v>223</v>
      </c>
      <c r="B4" s="132" t="s">
        <v>51</v>
      </c>
      <c r="C4" s="133" t="s">
        <v>52</v>
      </c>
    </row>
    <row r="5" spans="1:3" s="27" customFormat="1" ht="4.5" customHeight="1">
      <c r="A5" s="32"/>
      <c r="B5" s="84"/>
      <c r="C5" s="35"/>
    </row>
    <row r="6" spans="1:3" s="149" customFormat="1" ht="15.75" customHeight="1">
      <c r="A6" s="35">
        <v>23</v>
      </c>
      <c r="B6" s="39">
        <v>13</v>
      </c>
      <c r="C6" s="38">
        <v>168</v>
      </c>
    </row>
    <row r="7" spans="1:3" s="149" customFormat="1" ht="15.75" customHeight="1">
      <c r="A7" s="35">
        <v>24</v>
      </c>
      <c r="B7" s="39">
        <v>23</v>
      </c>
      <c r="C7" s="38">
        <v>351</v>
      </c>
    </row>
    <row r="8" spans="1:3" s="149" customFormat="1" ht="15.75" customHeight="1">
      <c r="A8" s="35">
        <v>25</v>
      </c>
      <c r="B8" s="39">
        <v>21</v>
      </c>
      <c r="C8" s="38">
        <v>226</v>
      </c>
    </row>
    <row r="9" spans="1:3" s="149" customFormat="1" ht="15.75" customHeight="1">
      <c r="A9" s="18">
        <v>26</v>
      </c>
      <c r="B9" s="38">
        <v>12</v>
      </c>
      <c r="C9" s="38">
        <v>236</v>
      </c>
    </row>
    <row r="10" spans="1:3" s="149" customFormat="1" ht="15.75" customHeight="1">
      <c r="A10" s="18">
        <v>27</v>
      </c>
      <c r="B10" s="38">
        <v>12</v>
      </c>
      <c r="C10" s="38">
        <v>239</v>
      </c>
    </row>
    <row r="11" spans="1:3" s="27" customFormat="1" ht="4.5" customHeight="1">
      <c r="A11" s="51"/>
      <c r="B11" s="160"/>
      <c r="C11" s="51"/>
    </row>
    <row r="12" spans="1:3" s="27" customFormat="1" ht="13.5" customHeight="1">
      <c r="A12" s="115" t="s">
        <v>125</v>
      </c>
      <c r="B12" s="67"/>
      <c r="C12" s="67"/>
    </row>
  </sheetData>
  <sheetProtection/>
  <mergeCells count="1"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4" sqref="B4:C4"/>
    </sheetView>
  </sheetViews>
  <sheetFormatPr defaultColWidth="9.00390625" defaultRowHeight="13.5"/>
  <cols>
    <col min="1" max="1" width="11.625" style="159" customWidth="1"/>
    <col min="2" max="2" width="12.625" style="159" customWidth="1"/>
    <col min="3" max="3" width="2.625" style="159" customWidth="1"/>
    <col min="4" max="4" width="9.00390625" style="150" customWidth="1"/>
    <col min="5" max="16384" width="9.00390625" style="150" customWidth="1"/>
  </cols>
  <sheetData>
    <row r="1" spans="1:3" ht="12.75" customHeight="1">
      <c r="A1" s="112" t="s">
        <v>112</v>
      </c>
      <c r="B1" s="166"/>
      <c r="C1" s="166"/>
    </row>
    <row r="2" spans="1:4" ht="30" customHeight="1">
      <c r="A2" s="426" t="s">
        <v>157</v>
      </c>
      <c r="B2" s="430"/>
      <c r="C2" s="430"/>
      <c r="D2" s="430"/>
    </row>
    <row r="3" spans="1:3" s="27" customFormat="1" ht="12.75" customHeight="1">
      <c r="A3" s="138"/>
      <c r="B3" s="40"/>
      <c r="C3" s="32"/>
    </row>
    <row r="4" spans="1:3" s="27" customFormat="1" ht="15.75" customHeight="1">
      <c r="A4" s="131" t="s">
        <v>245</v>
      </c>
      <c r="B4" s="383" t="s">
        <v>327</v>
      </c>
      <c r="C4" s="383"/>
    </row>
    <row r="5" spans="1:3" s="27" customFormat="1" ht="4.5" customHeight="1">
      <c r="A5" s="169"/>
      <c r="B5" s="32"/>
      <c r="C5" s="60"/>
    </row>
    <row r="6" spans="1:3" s="164" customFormat="1" ht="15.75" customHeight="1">
      <c r="A6" s="18" t="s">
        <v>246</v>
      </c>
      <c r="B6" s="346">
        <v>6876</v>
      </c>
      <c r="C6" s="35" t="s">
        <v>105</v>
      </c>
    </row>
    <row r="7" spans="1:3" s="164" customFormat="1" ht="15.75" customHeight="1">
      <c r="A7" s="18" t="s">
        <v>247</v>
      </c>
      <c r="B7" s="346">
        <v>225271</v>
      </c>
      <c r="C7" s="81" t="s">
        <v>57</v>
      </c>
    </row>
    <row r="8" spans="1:3" s="164" customFormat="1" ht="4.5" customHeight="1">
      <c r="A8" s="24"/>
      <c r="B8" s="170"/>
      <c r="C8" s="153"/>
    </row>
    <row r="9" spans="1:3" s="27" customFormat="1" ht="13.5" customHeight="1">
      <c r="A9" s="266" t="s">
        <v>202</v>
      </c>
      <c r="B9" s="60"/>
      <c r="C9" s="62"/>
    </row>
  </sheetData>
  <sheetProtection/>
  <mergeCells count="2">
    <mergeCell ref="B4:C4"/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I13" sqref="I13"/>
    </sheetView>
  </sheetViews>
  <sheetFormatPr defaultColWidth="9.00390625" defaultRowHeight="13.5"/>
  <cols>
    <col min="1" max="1" width="7.375" style="52" customWidth="1"/>
    <col min="2" max="2" width="8.125" style="50" bestFit="1" customWidth="1"/>
    <col min="3" max="8" width="11.75390625" style="50" customWidth="1"/>
    <col min="9" max="16384" width="9.00390625" style="50" customWidth="1"/>
  </cols>
  <sheetData>
    <row r="1" ht="12.75" customHeight="1">
      <c r="A1" s="112" t="s">
        <v>112</v>
      </c>
    </row>
    <row r="2" spans="1:8" s="284" customFormat="1" ht="18" customHeight="1">
      <c r="A2" s="108" t="s">
        <v>158</v>
      </c>
      <c r="B2" s="9"/>
      <c r="C2" s="9"/>
      <c r="D2" s="9"/>
      <c r="E2" s="9"/>
      <c r="F2" s="9"/>
      <c r="G2" s="9"/>
      <c r="H2" s="9"/>
    </row>
    <row r="3" spans="1:8" s="21" customFormat="1" ht="9.75" customHeight="1">
      <c r="A3" s="138"/>
      <c r="B3" s="40"/>
      <c r="C3" s="40"/>
      <c r="D3" s="40"/>
      <c r="E3" s="40"/>
      <c r="F3" s="40"/>
      <c r="G3" s="40"/>
      <c r="H3" s="40"/>
    </row>
    <row r="4" spans="1:8" s="286" customFormat="1" ht="31.5" customHeight="1">
      <c r="A4" s="103" t="s">
        <v>106</v>
      </c>
      <c r="B4" s="99" t="s">
        <v>109</v>
      </c>
      <c r="C4" s="99" t="s">
        <v>68</v>
      </c>
      <c r="D4" s="99" t="s">
        <v>69</v>
      </c>
      <c r="E4" s="99" t="s">
        <v>70</v>
      </c>
      <c r="F4" s="196" t="s">
        <v>71</v>
      </c>
      <c r="G4" s="196" t="s">
        <v>73</v>
      </c>
      <c r="H4" s="285" t="s">
        <v>284</v>
      </c>
    </row>
    <row r="5" spans="1:8" s="21" customFormat="1" ht="3" customHeight="1">
      <c r="A5" s="19"/>
      <c r="B5" s="314"/>
      <c r="C5" s="20"/>
      <c r="D5" s="20"/>
      <c r="E5" s="20"/>
      <c r="F5" s="20"/>
      <c r="G5" s="20"/>
      <c r="H5" s="287"/>
    </row>
    <row r="6" spans="1:8" s="3" customFormat="1" ht="15" customHeight="1">
      <c r="A6" s="35">
        <v>23</v>
      </c>
      <c r="B6" s="315">
        <f>SUM(C6:H6)</f>
        <v>424509</v>
      </c>
      <c r="C6" s="227">
        <v>141016</v>
      </c>
      <c r="D6" s="227">
        <v>51039</v>
      </c>
      <c r="E6" s="227">
        <v>153074</v>
      </c>
      <c r="F6" s="227">
        <v>54172</v>
      </c>
      <c r="G6" s="227">
        <v>7135</v>
      </c>
      <c r="H6" s="288">
        <v>18073</v>
      </c>
    </row>
    <row r="7" spans="1:8" s="3" customFormat="1" ht="15" customHeight="1">
      <c r="A7" s="35">
        <v>24</v>
      </c>
      <c r="B7" s="315">
        <f>SUM(C7:H7)</f>
        <v>472174</v>
      </c>
      <c r="C7" s="227">
        <v>165121</v>
      </c>
      <c r="D7" s="227">
        <v>51000</v>
      </c>
      <c r="E7" s="227">
        <v>162390</v>
      </c>
      <c r="F7" s="227">
        <v>56225</v>
      </c>
      <c r="G7" s="227">
        <v>11543</v>
      </c>
      <c r="H7" s="288">
        <v>25895</v>
      </c>
    </row>
    <row r="8" spans="1:8" s="3" customFormat="1" ht="15" customHeight="1">
      <c r="A8" s="35">
        <v>25</v>
      </c>
      <c r="B8" s="315">
        <f>SUM(C8:H8)</f>
        <v>500373</v>
      </c>
      <c r="C8" s="227">
        <v>189960</v>
      </c>
      <c r="D8" s="227">
        <v>58841</v>
      </c>
      <c r="E8" s="227">
        <v>151149</v>
      </c>
      <c r="F8" s="227">
        <v>64029</v>
      </c>
      <c r="G8" s="227">
        <v>9999</v>
      </c>
      <c r="H8" s="288">
        <v>26395</v>
      </c>
    </row>
    <row r="9" spans="1:8" s="3" customFormat="1" ht="15" customHeight="1">
      <c r="A9" s="35">
        <v>26</v>
      </c>
      <c r="B9" s="315">
        <v>592976</v>
      </c>
      <c r="C9" s="227">
        <v>222656</v>
      </c>
      <c r="D9" s="227">
        <v>68244</v>
      </c>
      <c r="E9" s="227">
        <v>168680</v>
      </c>
      <c r="F9" s="227">
        <v>79658</v>
      </c>
      <c r="G9" s="227">
        <v>13593</v>
      </c>
      <c r="H9" s="288">
        <v>40145</v>
      </c>
    </row>
    <row r="10" spans="1:8" s="3" customFormat="1" ht="15" customHeight="1">
      <c r="A10" s="35">
        <v>27</v>
      </c>
      <c r="B10" s="315">
        <f>SUM(C10:H10)</f>
        <v>627749</v>
      </c>
      <c r="C10" s="275">
        <f aca="true" t="shared" si="0" ref="C10:H10">SUM(C12,C15,C18)</f>
        <v>225400</v>
      </c>
      <c r="D10" s="275">
        <f t="shared" si="0"/>
        <v>75636</v>
      </c>
      <c r="E10" s="275">
        <f t="shared" si="0"/>
        <v>173770</v>
      </c>
      <c r="F10" s="275">
        <f t="shared" si="0"/>
        <v>93704</v>
      </c>
      <c r="G10" s="275">
        <f t="shared" si="0"/>
        <v>11450</v>
      </c>
      <c r="H10" s="275">
        <f t="shared" si="0"/>
        <v>47789</v>
      </c>
    </row>
    <row r="11" spans="1:8" s="21" customFormat="1" ht="3" customHeight="1">
      <c r="A11" s="19"/>
      <c r="B11" s="315"/>
      <c r="C11" s="227"/>
      <c r="D11" s="227"/>
      <c r="E11" s="227"/>
      <c r="F11" s="227"/>
      <c r="G11" s="227"/>
      <c r="H11" s="228"/>
    </row>
    <row r="12" spans="1:8" s="21" customFormat="1" ht="15" customHeight="1">
      <c r="A12" s="73" t="s">
        <v>273</v>
      </c>
      <c r="B12" s="315">
        <f aca="true" t="shared" si="1" ref="B12:B20">SUM(C12:H12)</f>
        <v>243535</v>
      </c>
      <c r="C12" s="227">
        <f aca="true" t="shared" si="2" ref="C12:H12">SUM(C13:C14)</f>
        <v>27284</v>
      </c>
      <c r="D12" s="227">
        <f t="shared" si="2"/>
        <v>11402</v>
      </c>
      <c r="E12" s="227">
        <f t="shared" si="2"/>
        <v>104219</v>
      </c>
      <c r="F12" s="227">
        <f t="shared" si="2"/>
        <v>93704</v>
      </c>
      <c r="G12" s="227">
        <f t="shared" si="2"/>
        <v>0</v>
      </c>
      <c r="H12" s="227">
        <f t="shared" si="2"/>
        <v>6926</v>
      </c>
    </row>
    <row r="13" spans="1:8" s="21" customFormat="1" ht="15" customHeight="1">
      <c r="A13" s="312" t="s">
        <v>72</v>
      </c>
      <c r="B13" s="315">
        <f t="shared" si="1"/>
        <v>134676</v>
      </c>
      <c r="C13" s="227">
        <v>15654</v>
      </c>
      <c r="D13" s="227">
        <v>5974</v>
      </c>
      <c r="E13" s="227">
        <v>54644</v>
      </c>
      <c r="F13" s="227">
        <v>51571</v>
      </c>
      <c r="G13" s="227">
        <v>0</v>
      </c>
      <c r="H13" s="347">
        <v>6833</v>
      </c>
    </row>
    <row r="14" spans="1:8" s="21" customFormat="1" ht="15" customHeight="1">
      <c r="A14" s="313" t="s">
        <v>227</v>
      </c>
      <c r="B14" s="315">
        <f t="shared" si="1"/>
        <v>108859</v>
      </c>
      <c r="C14" s="227">
        <v>11630</v>
      </c>
      <c r="D14" s="227">
        <v>5428</v>
      </c>
      <c r="E14" s="227">
        <v>49575</v>
      </c>
      <c r="F14" s="227">
        <v>42133</v>
      </c>
      <c r="G14" s="347">
        <v>0</v>
      </c>
      <c r="H14" s="347">
        <v>93</v>
      </c>
    </row>
    <row r="15" spans="1:8" s="21" customFormat="1" ht="15" customHeight="1">
      <c r="A15" s="73" t="s">
        <v>133</v>
      </c>
      <c r="B15" s="315">
        <f t="shared" si="1"/>
        <v>297688</v>
      </c>
      <c r="C15" s="227">
        <f aca="true" t="shared" si="3" ref="C15:H15">SUM(C16:C17)</f>
        <v>193856</v>
      </c>
      <c r="D15" s="227">
        <f t="shared" si="3"/>
        <v>51489</v>
      </c>
      <c r="E15" s="227">
        <f t="shared" si="3"/>
        <v>40893</v>
      </c>
      <c r="F15" s="227">
        <f t="shared" si="3"/>
        <v>0</v>
      </c>
      <c r="G15" s="227">
        <f t="shared" si="3"/>
        <v>11450</v>
      </c>
      <c r="H15" s="227">
        <f t="shared" si="3"/>
        <v>0</v>
      </c>
    </row>
    <row r="16" spans="1:8" s="21" customFormat="1" ht="15" customHeight="1">
      <c r="A16" s="312" t="s">
        <v>72</v>
      </c>
      <c r="B16" s="315">
        <f t="shared" si="1"/>
        <v>190654</v>
      </c>
      <c r="C16" s="227">
        <v>126217</v>
      </c>
      <c r="D16" s="227">
        <v>32306</v>
      </c>
      <c r="E16" s="227">
        <v>25165</v>
      </c>
      <c r="F16" s="227">
        <v>0</v>
      </c>
      <c r="G16" s="227">
        <v>6966</v>
      </c>
      <c r="H16" s="347">
        <v>0</v>
      </c>
    </row>
    <row r="17" spans="1:8" s="21" customFormat="1" ht="15" customHeight="1">
      <c r="A17" s="313" t="s">
        <v>227</v>
      </c>
      <c r="B17" s="315">
        <f t="shared" si="1"/>
        <v>107034</v>
      </c>
      <c r="C17" s="227">
        <v>67639</v>
      </c>
      <c r="D17" s="227">
        <v>19183</v>
      </c>
      <c r="E17" s="227">
        <v>15728</v>
      </c>
      <c r="F17" s="347">
        <v>0</v>
      </c>
      <c r="G17" s="227">
        <v>4484</v>
      </c>
      <c r="H17" s="347">
        <v>0</v>
      </c>
    </row>
    <row r="18" spans="1:8" s="21" customFormat="1" ht="15" customHeight="1">
      <c r="A18" s="73" t="s">
        <v>274</v>
      </c>
      <c r="B18" s="315">
        <f t="shared" si="1"/>
        <v>86526</v>
      </c>
      <c r="C18" s="227">
        <f aca="true" t="shared" si="4" ref="C18:H18">SUM(C19:C20)</f>
        <v>4260</v>
      </c>
      <c r="D18" s="227">
        <f t="shared" si="4"/>
        <v>12745</v>
      </c>
      <c r="E18" s="227">
        <f t="shared" si="4"/>
        <v>28658</v>
      </c>
      <c r="F18" s="227">
        <f t="shared" si="4"/>
        <v>0</v>
      </c>
      <c r="G18" s="227">
        <f t="shared" si="4"/>
        <v>0</v>
      </c>
      <c r="H18" s="227">
        <f t="shared" si="4"/>
        <v>40863</v>
      </c>
    </row>
    <row r="19" spans="1:8" s="21" customFormat="1" ht="15" customHeight="1">
      <c r="A19" s="312" t="s">
        <v>72</v>
      </c>
      <c r="B19" s="315">
        <f t="shared" si="1"/>
        <v>37551</v>
      </c>
      <c r="C19" s="227">
        <v>0</v>
      </c>
      <c r="D19" s="227">
        <v>12745</v>
      </c>
      <c r="E19" s="227">
        <v>8531</v>
      </c>
      <c r="F19" s="227">
        <v>0</v>
      </c>
      <c r="G19" s="227">
        <v>0</v>
      </c>
      <c r="H19" s="347">
        <v>16275</v>
      </c>
    </row>
    <row r="20" spans="1:10" s="21" customFormat="1" ht="15" customHeight="1">
      <c r="A20" s="313" t="s">
        <v>227</v>
      </c>
      <c r="B20" s="315">
        <f t="shared" si="1"/>
        <v>48975</v>
      </c>
      <c r="C20" s="348">
        <v>4260</v>
      </c>
      <c r="D20" s="227">
        <v>0</v>
      </c>
      <c r="E20" s="227">
        <v>20127</v>
      </c>
      <c r="F20" s="227">
        <v>0</v>
      </c>
      <c r="G20" s="227">
        <v>0</v>
      </c>
      <c r="H20" s="347">
        <v>24588</v>
      </c>
      <c r="J20" s="36"/>
    </row>
    <row r="21" spans="1:8" s="21" customFormat="1" ht="3" customHeight="1">
      <c r="A21" s="51"/>
      <c r="B21" s="316"/>
      <c r="C21" s="25"/>
      <c r="D21" s="25"/>
      <c r="E21" s="25"/>
      <c r="F21" s="25"/>
      <c r="G21" s="83"/>
      <c r="H21" s="90"/>
    </row>
    <row r="22" spans="1:6" s="3" customFormat="1" ht="13.5" customHeight="1">
      <c r="A22" s="266" t="s">
        <v>283</v>
      </c>
      <c r="B22" s="129"/>
      <c r="C22" s="129"/>
      <c r="D22" s="289"/>
      <c r="E22" s="289"/>
      <c r="F22" s="289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:I36"/>
    </sheetView>
  </sheetViews>
  <sheetFormatPr defaultColWidth="9.00390625" defaultRowHeight="13.5"/>
  <cols>
    <col min="1" max="1" width="6.375" style="150" customWidth="1"/>
    <col min="2" max="9" width="10.25390625" style="150" customWidth="1"/>
    <col min="10" max="16384" width="9.00390625" style="150" customWidth="1"/>
  </cols>
  <sheetData>
    <row r="1" ht="12.75" customHeight="1">
      <c r="A1" s="112" t="s">
        <v>112</v>
      </c>
    </row>
    <row r="2" spans="1:9" s="184" customFormat="1" ht="18" customHeight="1">
      <c r="A2" s="108" t="s">
        <v>159</v>
      </c>
      <c r="B2" s="9"/>
      <c r="C2" s="9"/>
      <c r="D2" s="9"/>
      <c r="E2" s="9"/>
      <c r="F2" s="9"/>
      <c r="G2" s="9"/>
      <c r="H2" s="9"/>
      <c r="I2" s="9"/>
    </row>
    <row r="3" spans="1:9" s="290" customFormat="1" ht="9.75" customHeight="1">
      <c r="A3" s="111"/>
      <c r="B3" s="40"/>
      <c r="C3" s="40"/>
      <c r="D3" s="40"/>
      <c r="E3" s="40"/>
      <c r="F3" s="40"/>
      <c r="G3" s="40"/>
      <c r="H3" s="40"/>
      <c r="I3" s="40"/>
    </row>
    <row r="4" spans="1:9" s="62" customFormat="1" ht="31.5" customHeight="1">
      <c r="A4" s="134" t="s">
        <v>106</v>
      </c>
      <c r="B4" s="99" t="s">
        <v>109</v>
      </c>
      <c r="C4" s="99" t="s">
        <v>260</v>
      </c>
      <c r="D4" s="99" t="s">
        <v>216</v>
      </c>
      <c r="E4" s="196" t="s">
        <v>217</v>
      </c>
      <c r="F4" s="99" t="s">
        <v>225</v>
      </c>
      <c r="G4" s="195" t="s">
        <v>218</v>
      </c>
      <c r="H4" s="99" t="s">
        <v>262</v>
      </c>
      <c r="I4" s="103" t="s">
        <v>263</v>
      </c>
    </row>
    <row r="5" spans="1:9" s="21" customFormat="1" ht="3" customHeight="1">
      <c r="A5" s="19"/>
      <c r="B5" s="317"/>
      <c r="D5" s="19"/>
      <c r="G5" s="283"/>
      <c r="I5" s="34"/>
    </row>
    <row r="6" spans="1:9" s="3" customFormat="1" ht="15" customHeight="1">
      <c r="A6" s="35">
        <v>23</v>
      </c>
      <c r="B6" s="233">
        <f>SUM(C6:I6,B21:H21)</f>
        <v>424509</v>
      </c>
      <c r="C6" s="226">
        <v>21605</v>
      </c>
      <c r="D6" s="226">
        <v>27698</v>
      </c>
      <c r="E6" s="226">
        <v>15662</v>
      </c>
      <c r="F6" s="226">
        <v>24996</v>
      </c>
      <c r="G6" s="225">
        <v>20</v>
      </c>
      <c r="H6" s="225">
        <v>3612</v>
      </c>
      <c r="I6" s="226">
        <v>5845</v>
      </c>
    </row>
    <row r="7" spans="1:9" s="3" customFormat="1" ht="15" customHeight="1">
      <c r="A7" s="35">
        <v>24</v>
      </c>
      <c r="B7" s="233">
        <v>472174</v>
      </c>
      <c r="C7" s="226">
        <v>26134</v>
      </c>
      <c r="D7" s="226">
        <v>36182</v>
      </c>
      <c r="E7" s="226">
        <v>17790</v>
      </c>
      <c r="F7" s="226">
        <v>27516</v>
      </c>
      <c r="G7" s="225">
        <v>12</v>
      </c>
      <c r="H7" s="225">
        <v>4813</v>
      </c>
      <c r="I7" s="226">
        <v>7700</v>
      </c>
    </row>
    <row r="8" spans="1:9" s="3" customFormat="1" ht="15" customHeight="1">
      <c r="A8" s="35">
        <v>25</v>
      </c>
      <c r="B8" s="233">
        <v>500373</v>
      </c>
      <c r="C8" s="226">
        <v>31211</v>
      </c>
      <c r="D8" s="226">
        <v>40342</v>
      </c>
      <c r="E8" s="226">
        <v>23742</v>
      </c>
      <c r="F8" s="226">
        <v>37808</v>
      </c>
      <c r="G8" s="225">
        <v>110</v>
      </c>
      <c r="H8" s="225">
        <v>4160</v>
      </c>
      <c r="I8" s="226">
        <v>10537</v>
      </c>
    </row>
    <row r="9" spans="1:9" s="3" customFormat="1" ht="15" customHeight="1">
      <c r="A9" s="35">
        <v>26</v>
      </c>
      <c r="B9" s="233">
        <v>592976</v>
      </c>
      <c r="C9" s="226">
        <v>37583</v>
      </c>
      <c r="D9" s="226">
        <v>43934</v>
      </c>
      <c r="E9" s="226">
        <v>31075</v>
      </c>
      <c r="F9" s="226">
        <v>38573</v>
      </c>
      <c r="G9" s="225">
        <v>1460</v>
      </c>
      <c r="H9" s="225">
        <v>5467</v>
      </c>
      <c r="I9" s="226">
        <v>3197</v>
      </c>
    </row>
    <row r="10" spans="1:9" s="3" customFormat="1" ht="15" customHeight="1">
      <c r="A10" s="35">
        <v>27</v>
      </c>
      <c r="B10" s="233">
        <f>SUM(C10:I10,B25:H25)</f>
        <v>627749</v>
      </c>
      <c r="C10" s="226">
        <f aca="true" t="shared" si="0" ref="C10:I10">SUM(C12,C15)</f>
        <v>41797</v>
      </c>
      <c r="D10" s="226">
        <f t="shared" si="0"/>
        <v>44043</v>
      </c>
      <c r="E10" s="226">
        <f t="shared" si="0"/>
        <v>25046</v>
      </c>
      <c r="F10" s="226">
        <f t="shared" si="0"/>
        <v>49906</v>
      </c>
      <c r="G10" s="226">
        <f t="shared" si="0"/>
        <v>1640</v>
      </c>
      <c r="H10" s="226">
        <f t="shared" si="0"/>
        <v>5001</v>
      </c>
      <c r="I10" s="226">
        <f t="shared" si="0"/>
        <v>20813</v>
      </c>
    </row>
    <row r="11" spans="1:9" s="21" customFormat="1" ht="3" customHeight="1">
      <c r="A11" s="35"/>
      <c r="B11" s="233"/>
      <c r="C11" s="225"/>
      <c r="D11" s="225"/>
      <c r="E11" s="225"/>
      <c r="F11" s="225"/>
      <c r="G11" s="225"/>
      <c r="H11" s="229"/>
      <c r="I11" s="230"/>
    </row>
    <row r="12" spans="1:9" s="21" customFormat="1" ht="15" customHeight="1">
      <c r="A12" s="34" t="s">
        <v>239</v>
      </c>
      <c r="B12" s="233">
        <f aca="true" t="shared" si="1" ref="B12:B17">SUM(C12:I12,B27:H27)</f>
        <v>499376</v>
      </c>
      <c r="C12" s="225">
        <f aca="true" t="shared" si="2" ref="C12:I12">SUM(C13:C14)</f>
        <v>37898</v>
      </c>
      <c r="D12" s="225">
        <f t="shared" si="2"/>
        <v>38140</v>
      </c>
      <c r="E12" s="225">
        <f t="shared" si="2"/>
        <v>23491</v>
      </c>
      <c r="F12" s="225">
        <f t="shared" si="2"/>
        <v>37771</v>
      </c>
      <c r="G12" s="225">
        <f t="shared" si="2"/>
        <v>1633</v>
      </c>
      <c r="H12" s="225">
        <f t="shared" si="2"/>
        <v>4358</v>
      </c>
      <c r="I12" s="225">
        <f t="shared" si="2"/>
        <v>6265</v>
      </c>
    </row>
    <row r="13" spans="1:9" s="21" customFormat="1" ht="15" customHeight="1">
      <c r="A13" s="312" t="s">
        <v>72</v>
      </c>
      <c r="B13" s="233">
        <f>SUM(C13:I13,B28:H28)</f>
        <v>284969</v>
      </c>
      <c r="C13" s="225">
        <v>17685</v>
      </c>
      <c r="D13" s="225">
        <v>26407</v>
      </c>
      <c r="E13" s="225">
        <v>16324</v>
      </c>
      <c r="F13" s="225">
        <v>28018</v>
      </c>
      <c r="G13" s="225">
        <v>1633</v>
      </c>
      <c r="H13" s="226">
        <v>2367</v>
      </c>
      <c r="I13" s="226">
        <v>6265</v>
      </c>
    </row>
    <row r="14" spans="1:9" s="21" customFormat="1" ht="15" customHeight="1">
      <c r="A14" s="313" t="s">
        <v>227</v>
      </c>
      <c r="B14" s="233">
        <f t="shared" si="1"/>
        <v>214407</v>
      </c>
      <c r="C14" s="225">
        <v>20213</v>
      </c>
      <c r="D14" s="225">
        <v>11733</v>
      </c>
      <c r="E14" s="225">
        <v>7167</v>
      </c>
      <c r="F14" s="225">
        <v>9753</v>
      </c>
      <c r="G14" s="225">
        <v>0</v>
      </c>
      <c r="H14" s="226">
        <v>1991</v>
      </c>
      <c r="I14" s="226">
        <v>0</v>
      </c>
    </row>
    <row r="15" spans="1:9" s="21" customFormat="1" ht="15" customHeight="1">
      <c r="A15" s="34" t="s">
        <v>275</v>
      </c>
      <c r="B15" s="233">
        <f t="shared" si="1"/>
        <v>128373</v>
      </c>
      <c r="C15" s="225">
        <f aca="true" t="shared" si="3" ref="C15:I15">SUM(C16:C17)</f>
        <v>3899</v>
      </c>
      <c r="D15" s="225">
        <f t="shared" si="3"/>
        <v>5903</v>
      </c>
      <c r="E15" s="225">
        <f t="shared" si="3"/>
        <v>1555</v>
      </c>
      <c r="F15" s="225">
        <f t="shared" si="3"/>
        <v>12135</v>
      </c>
      <c r="G15" s="225">
        <f t="shared" si="3"/>
        <v>7</v>
      </c>
      <c r="H15" s="225">
        <f t="shared" si="3"/>
        <v>643</v>
      </c>
      <c r="I15" s="225">
        <f t="shared" si="3"/>
        <v>14548</v>
      </c>
    </row>
    <row r="16" spans="1:9" s="21" customFormat="1" ht="15" customHeight="1">
      <c r="A16" s="312" t="s">
        <v>72</v>
      </c>
      <c r="B16" s="233">
        <f t="shared" si="1"/>
        <v>77912</v>
      </c>
      <c r="C16" s="225">
        <v>2272</v>
      </c>
      <c r="D16" s="225">
        <v>3687</v>
      </c>
      <c r="E16" s="225">
        <v>844</v>
      </c>
      <c r="F16" s="225">
        <v>7847</v>
      </c>
      <c r="G16" s="225">
        <v>7</v>
      </c>
      <c r="H16" s="226">
        <v>608</v>
      </c>
      <c r="I16" s="226">
        <v>14548</v>
      </c>
    </row>
    <row r="17" spans="1:9" s="21" customFormat="1" ht="15" customHeight="1">
      <c r="A17" s="313" t="s">
        <v>227</v>
      </c>
      <c r="B17" s="233">
        <f t="shared" si="1"/>
        <v>50461</v>
      </c>
      <c r="C17" s="225">
        <v>1627</v>
      </c>
      <c r="D17" s="225">
        <v>2216</v>
      </c>
      <c r="E17" s="225">
        <v>711</v>
      </c>
      <c r="F17" s="225">
        <v>4288</v>
      </c>
      <c r="G17" s="225">
        <v>0</v>
      </c>
      <c r="H17" s="226">
        <v>35</v>
      </c>
      <c r="I17" s="226">
        <v>0</v>
      </c>
    </row>
    <row r="18" spans="1:9" s="21" customFormat="1" ht="4.5" customHeight="1">
      <c r="A18" s="34"/>
      <c r="B18" s="318"/>
      <c r="C18" s="82"/>
      <c r="D18" s="82"/>
      <c r="E18" s="82"/>
      <c r="F18" s="82"/>
      <c r="G18" s="82"/>
      <c r="I18" s="172"/>
    </row>
    <row r="19" spans="1:9" s="286" customFormat="1" ht="31.5" customHeight="1">
      <c r="A19" s="103" t="s">
        <v>106</v>
      </c>
      <c r="B19" s="196" t="s">
        <v>219</v>
      </c>
      <c r="C19" s="100" t="s">
        <v>261</v>
      </c>
      <c r="D19" s="194" t="s">
        <v>107</v>
      </c>
      <c r="E19" s="196" t="s">
        <v>108</v>
      </c>
      <c r="F19" s="100" t="s">
        <v>220</v>
      </c>
      <c r="G19" s="291" t="s">
        <v>287</v>
      </c>
      <c r="H19" s="100" t="s">
        <v>5</v>
      </c>
      <c r="I19" s="292"/>
    </row>
    <row r="20" spans="1:8" s="21" customFormat="1" ht="3" customHeight="1">
      <c r="A20" s="34"/>
      <c r="B20" s="317"/>
      <c r="D20" s="62"/>
      <c r="F20" s="19"/>
      <c r="G20" s="82"/>
      <c r="H20" s="34"/>
    </row>
    <row r="21" spans="1:8" s="21" customFormat="1" ht="15" customHeight="1">
      <c r="A21" s="18">
        <v>23</v>
      </c>
      <c r="B21" s="226">
        <v>54172</v>
      </c>
      <c r="C21" s="226">
        <v>153074</v>
      </c>
      <c r="D21" s="225">
        <v>10057</v>
      </c>
      <c r="E21" s="225">
        <v>93</v>
      </c>
      <c r="F21" s="226">
        <v>21858</v>
      </c>
      <c r="G21" s="225">
        <v>18073</v>
      </c>
      <c r="H21" s="226">
        <v>67744</v>
      </c>
    </row>
    <row r="22" spans="1:8" s="21" customFormat="1" ht="15" customHeight="1">
      <c r="A22" s="18">
        <v>24</v>
      </c>
      <c r="B22" s="226">
        <v>56225</v>
      </c>
      <c r="C22" s="226">
        <v>162390</v>
      </c>
      <c r="D22" s="225">
        <v>8654</v>
      </c>
      <c r="E22" s="225">
        <v>2037</v>
      </c>
      <c r="F22" s="226">
        <v>28007</v>
      </c>
      <c r="G22" s="225">
        <v>25895</v>
      </c>
      <c r="H22" s="226">
        <v>68819</v>
      </c>
    </row>
    <row r="23" spans="1:9" s="21" customFormat="1" ht="15" customHeight="1">
      <c r="A23" s="18">
        <v>25</v>
      </c>
      <c r="B23" s="226">
        <v>64029</v>
      </c>
      <c r="C23" s="226">
        <v>151149</v>
      </c>
      <c r="D23" s="225">
        <v>7844</v>
      </c>
      <c r="E23" s="225">
        <v>1711</v>
      </c>
      <c r="F23" s="226">
        <v>26298</v>
      </c>
      <c r="G23" s="225">
        <v>26395</v>
      </c>
      <c r="H23" s="226">
        <v>75037</v>
      </c>
      <c r="I23" s="36"/>
    </row>
    <row r="24" spans="1:8" s="21" customFormat="1" ht="15" customHeight="1">
      <c r="A24" s="18">
        <v>26</v>
      </c>
      <c r="B24" s="226">
        <v>79658</v>
      </c>
      <c r="C24" s="226">
        <v>168680</v>
      </c>
      <c r="D24" s="225">
        <v>8094</v>
      </c>
      <c r="E24" s="225">
        <v>1935</v>
      </c>
      <c r="F24" s="226">
        <v>27224</v>
      </c>
      <c r="G24" s="225">
        <v>40145</v>
      </c>
      <c r="H24" s="226">
        <v>105951</v>
      </c>
    </row>
    <row r="25" spans="1:8" s="21" customFormat="1" ht="15" customHeight="1">
      <c r="A25" s="18">
        <v>27</v>
      </c>
      <c r="B25" s="226">
        <v>93704</v>
      </c>
      <c r="C25" s="226">
        <f aca="true" t="shared" si="4" ref="C25:H25">SUM(C27,C30)</f>
        <v>173770</v>
      </c>
      <c r="D25" s="226">
        <f t="shared" si="4"/>
        <v>10197</v>
      </c>
      <c r="E25" s="226">
        <f t="shared" si="4"/>
        <v>2286</v>
      </c>
      <c r="F25" s="226">
        <f t="shared" si="4"/>
        <v>24878</v>
      </c>
      <c r="G25" s="226">
        <f t="shared" si="4"/>
        <v>47789</v>
      </c>
      <c r="H25" s="226">
        <f t="shared" si="4"/>
        <v>86879</v>
      </c>
    </row>
    <row r="26" spans="1:8" s="21" customFormat="1" ht="3" customHeight="1">
      <c r="A26" s="18"/>
      <c r="B26" s="225"/>
      <c r="C26" s="225"/>
      <c r="D26" s="225"/>
      <c r="E26" s="225"/>
      <c r="F26" s="225"/>
      <c r="G26" s="231"/>
      <c r="H26" s="230"/>
    </row>
    <row r="27" spans="1:8" s="21" customFormat="1" ht="15" customHeight="1">
      <c r="A27" s="350" t="s">
        <v>239</v>
      </c>
      <c r="B27" s="225">
        <f>SUM(B28:B29)</f>
        <v>93704</v>
      </c>
      <c r="C27" s="225">
        <f aca="true" t="shared" si="5" ref="C27:H27">SUM(C28:C29)</f>
        <v>114625</v>
      </c>
      <c r="D27" s="225">
        <f t="shared" si="5"/>
        <v>5851</v>
      </c>
      <c r="E27" s="225">
        <f t="shared" si="5"/>
        <v>840</v>
      </c>
      <c r="F27" s="225">
        <f t="shared" si="5"/>
        <v>24514</v>
      </c>
      <c r="G27" s="225">
        <f t="shared" si="5"/>
        <v>32881</v>
      </c>
      <c r="H27" s="225">
        <f t="shared" si="5"/>
        <v>77405</v>
      </c>
    </row>
    <row r="28" spans="1:8" s="21" customFormat="1" ht="15" customHeight="1">
      <c r="A28" s="339" t="s">
        <v>72</v>
      </c>
      <c r="B28" s="226">
        <v>51571</v>
      </c>
      <c r="C28" s="225">
        <v>58117</v>
      </c>
      <c r="D28" s="225">
        <v>452</v>
      </c>
      <c r="E28" s="225">
        <v>840</v>
      </c>
      <c r="F28" s="225">
        <v>9500</v>
      </c>
      <c r="G28" s="349">
        <v>13802</v>
      </c>
      <c r="H28" s="226">
        <v>51988</v>
      </c>
    </row>
    <row r="29" spans="1:8" s="21" customFormat="1" ht="15" customHeight="1">
      <c r="A29" s="340" t="s">
        <v>227</v>
      </c>
      <c r="B29" s="226">
        <v>42133</v>
      </c>
      <c r="C29" s="225">
        <v>56508</v>
      </c>
      <c r="D29" s="225">
        <v>5399</v>
      </c>
      <c r="E29" s="225">
        <v>0</v>
      </c>
      <c r="F29" s="225">
        <v>15014</v>
      </c>
      <c r="G29" s="225">
        <v>19079</v>
      </c>
      <c r="H29" s="226">
        <v>25417</v>
      </c>
    </row>
    <row r="30" spans="1:8" s="21" customFormat="1" ht="15" customHeight="1">
      <c r="A30" s="350" t="s">
        <v>275</v>
      </c>
      <c r="B30" s="225">
        <f>SUM(B31:B33)</f>
        <v>0</v>
      </c>
      <c r="C30" s="225">
        <f aca="true" t="shared" si="6" ref="C30:H30">SUM(C31:C32)</f>
        <v>59145</v>
      </c>
      <c r="D30" s="225">
        <f t="shared" si="6"/>
        <v>4346</v>
      </c>
      <c r="E30" s="225">
        <f t="shared" si="6"/>
        <v>1446</v>
      </c>
      <c r="F30" s="225">
        <f t="shared" si="6"/>
        <v>364</v>
      </c>
      <c r="G30" s="225">
        <f t="shared" si="6"/>
        <v>14908</v>
      </c>
      <c r="H30" s="225">
        <f t="shared" si="6"/>
        <v>9474</v>
      </c>
    </row>
    <row r="31" spans="1:8" s="21" customFormat="1" ht="15" customHeight="1">
      <c r="A31" s="339" t="s">
        <v>72</v>
      </c>
      <c r="B31" s="226"/>
      <c r="C31" s="225">
        <v>30223</v>
      </c>
      <c r="D31" s="225">
        <v>4</v>
      </c>
      <c r="E31" s="225">
        <v>1446</v>
      </c>
      <c r="F31" s="225">
        <v>233</v>
      </c>
      <c r="G31" s="349">
        <v>9306</v>
      </c>
      <c r="H31" s="226">
        <v>6887</v>
      </c>
    </row>
    <row r="32" spans="1:8" s="21" customFormat="1" ht="15" customHeight="1">
      <c r="A32" s="340" t="s">
        <v>227</v>
      </c>
      <c r="B32" s="226"/>
      <c r="C32" s="225">
        <v>28922</v>
      </c>
      <c r="D32" s="225">
        <v>4342</v>
      </c>
      <c r="E32" s="225">
        <v>0</v>
      </c>
      <c r="F32" s="225">
        <v>131</v>
      </c>
      <c r="G32" s="225">
        <v>5602</v>
      </c>
      <c r="H32" s="226">
        <v>2587</v>
      </c>
    </row>
    <row r="33" spans="1:8" s="21" customFormat="1" ht="3" customHeight="1">
      <c r="A33" s="34"/>
      <c r="B33" s="319"/>
      <c r="C33" s="36"/>
      <c r="D33" s="293"/>
      <c r="E33" s="91"/>
      <c r="F33" s="91"/>
      <c r="G33" s="91"/>
      <c r="H33" s="36"/>
    </row>
    <row r="34" spans="1:9" s="165" customFormat="1" ht="13.5" customHeight="1">
      <c r="A34" s="156" t="s">
        <v>283</v>
      </c>
      <c r="B34" s="309"/>
      <c r="C34" s="309"/>
      <c r="D34" s="138"/>
      <c r="E34" s="138"/>
      <c r="F34" s="138"/>
      <c r="G34" s="138"/>
      <c r="H34" s="309"/>
      <c r="I34" s="73"/>
    </row>
    <row r="35" spans="1:9" s="165" customFormat="1" ht="13.5" customHeight="1">
      <c r="A35" s="117" t="s">
        <v>314</v>
      </c>
      <c r="B35" s="267"/>
      <c r="C35" s="138"/>
      <c r="D35" s="138"/>
      <c r="E35" s="138"/>
      <c r="F35" s="138"/>
      <c r="G35" s="138"/>
      <c r="H35" s="138"/>
      <c r="I35" s="73"/>
    </row>
    <row r="36" ht="13.5">
      <c r="A36" s="311" t="s">
        <v>315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5.75390625" style="159" customWidth="1"/>
    <col min="2" max="9" width="8.75390625" style="159" customWidth="1"/>
    <col min="10" max="16384" width="9.00390625" style="150" customWidth="1"/>
  </cols>
  <sheetData>
    <row r="1" ht="12.75" customHeight="1">
      <c r="A1" s="112" t="s">
        <v>112</v>
      </c>
    </row>
    <row r="2" spans="1:9" s="184" customFormat="1" ht="18" customHeight="1">
      <c r="A2" s="108" t="s">
        <v>160</v>
      </c>
      <c r="B2" s="151"/>
      <c r="C2" s="151"/>
      <c r="D2" s="151"/>
      <c r="E2" s="151"/>
      <c r="F2" s="151"/>
      <c r="G2" s="151"/>
      <c r="H2" s="151"/>
      <c r="I2" s="151"/>
    </row>
    <row r="3" spans="1:9" s="21" customFormat="1" ht="15" customHeight="1">
      <c r="A3" s="88"/>
      <c r="B3" s="40"/>
      <c r="C3" s="40"/>
      <c r="D3" s="40"/>
      <c r="E3" s="40"/>
      <c r="F3" s="40"/>
      <c r="G3" s="40"/>
      <c r="H3" s="40"/>
      <c r="I3" s="40"/>
    </row>
    <row r="4" spans="1:10" s="21" customFormat="1" ht="13.5" customHeight="1">
      <c r="A4" s="400" t="s">
        <v>106</v>
      </c>
      <c r="B4" s="420" t="s">
        <v>109</v>
      </c>
      <c r="C4" s="434"/>
      <c r="D4" s="420" t="s">
        <v>252</v>
      </c>
      <c r="E4" s="434"/>
      <c r="F4" s="420" t="s">
        <v>253</v>
      </c>
      <c r="G4" s="434"/>
      <c r="H4" s="420" t="s">
        <v>254</v>
      </c>
      <c r="I4" s="421"/>
      <c r="J4" s="36"/>
    </row>
    <row r="5" spans="1:10" s="21" customFormat="1" ht="13.5" customHeight="1">
      <c r="A5" s="402"/>
      <c r="B5" s="320" t="s">
        <v>249</v>
      </c>
      <c r="C5" s="320" t="s">
        <v>250</v>
      </c>
      <c r="D5" s="320" t="s">
        <v>249</v>
      </c>
      <c r="E5" s="320" t="s">
        <v>250</v>
      </c>
      <c r="F5" s="320" t="s">
        <v>249</v>
      </c>
      <c r="G5" s="320" t="s">
        <v>250</v>
      </c>
      <c r="H5" s="320" t="s">
        <v>249</v>
      </c>
      <c r="I5" s="321" t="s">
        <v>250</v>
      </c>
      <c r="J5" s="36"/>
    </row>
    <row r="6" spans="1:10" s="21" customFormat="1" ht="4.5" customHeight="1">
      <c r="A6" s="281"/>
      <c r="B6" s="219"/>
      <c r="C6" s="206"/>
      <c r="D6" s="206"/>
      <c r="E6" s="206"/>
      <c r="F6" s="206"/>
      <c r="G6" s="206"/>
      <c r="H6" s="206"/>
      <c r="I6" s="206"/>
      <c r="J6" s="36"/>
    </row>
    <row r="7" spans="1:10" s="21" customFormat="1" ht="15.75" customHeight="1">
      <c r="A7" s="35">
        <v>23</v>
      </c>
      <c r="B7" s="233">
        <f aca="true" t="shared" si="0" ref="B7:C10">SUM(D7,F7,H7,B16,D16,F16,H16,B25,D25,F25)</f>
        <v>3148</v>
      </c>
      <c r="C7" s="225">
        <f t="shared" si="0"/>
        <v>31158</v>
      </c>
      <c r="D7" s="225">
        <v>162</v>
      </c>
      <c r="E7" s="225">
        <v>1623</v>
      </c>
      <c r="F7" s="225">
        <v>342</v>
      </c>
      <c r="G7" s="225">
        <v>4865</v>
      </c>
      <c r="H7" s="225">
        <v>1266</v>
      </c>
      <c r="I7" s="225">
        <v>7449</v>
      </c>
      <c r="J7" s="36"/>
    </row>
    <row r="8" spans="1:10" s="62" customFormat="1" ht="15.75" customHeight="1">
      <c r="A8" s="35">
        <v>24</v>
      </c>
      <c r="B8" s="233">
        <f t="shared" si="0"/>
        <v>3055</v>
      </c>
      <c r="C8" s="225">
        <f t="shared" si="0"/>
        <v>37715</v>
      </c>
      <c r="D8" s="225">
        <v>130</v>
      </c>
      <c r="E8" s="225">
        <v>1371</v>
      </c>
      <c r="F8" s="225">
        <v>336</v>
      </c>
      <c r="G8" s="225">
        <v>4387</v>
      </c>
      <c r="H8" s="225">
        <v>1289</v>
      </c>
      <c r="I8" s="225">
        <v>8654</v>
      </c>
      <c r="J8" s="40"/>
    </row>
    <row r="9" spans="1:10" s="62" customFormat="1" ht="15.75" customHeight="1">
      <c r="A9" s="35">
        <v>25</v>
      </c>
      <c r="B9" s="233">
        <f t="shared" si="0"/>
        <v>3762</v>
      </c>
      <c r="C9" s="225">
        <f t="shared" si="0"/>
        <v>48703</v>
      </c>
      <c r="D9" s="225">
        <v>189</v>
      </c>
      <c r="E9" s="225">
        <v>2131</v>
      </c>
      <c r="F9" s="225">
        <v>376</v>
      </c>
      <c r="G9" s="225">
        <v>4568</v>
      </c>
      <c r="H9" s="225">
        <v>1397</v>
      </c>
      <c r="I9" s="225">
        <v>10289</v>
      </c>
      <c r="J9" s="40"/>
    </row>
    <row r="10" spans="1:10" s="62" customFormat="1" ht="15.75" customHeight="1">
      <c r="A10" s="18">
        <v>26</v>
      </c>
      <c r="B10" s="225">
        <f t="shared" si="0"/>
        <v>3744</v>
      </c>
      <c r="C10" s="225">
        <f t="shared" si="0"/>
        <v>45024</v>
      </c>
      <c r="D10" s="225">
        <v>186</v>
      </c>
      <c r="E10" s="225">
        <v>2158</v>
      </c>
      <c r="F10" s="225">
        <v>378</v>
      </c>
      <c r="G10" s="225">
        <v>5119</v>
      </c>
      <c r="H10" s="225">
        <v>1400</v>
      </c>
      <c r="I10" s="225">
        <v>9412</v>
      </c>
      <c r="J10" s="40"/>
    </row>
    <row r="11" spans="1:10" s="62" customFormat="1" ht="15.75" customHeight="1">
      <c r="A11" s="18">
        <v>27</v>
      </c>
      <c r="B11" s="225">
        <f>SUM(D11,F11,H11,B20,D20,F20,H20,B29,D29,F29)</f>
        <v>3570</v>
      </c>
      <c r="C11" s="225">
        <f>SUM(E11,G11,I11,C20,E20,G20,I20,C29,E29,G29)</f>
        <v>33122</v>
      </c>
      <c r="D11" s="225">
        <v>191</v>
      </c>
      <c r="E11" s="225">
        <v>2258</v>
      </c>
      <c r="F11" s="225">
        <v>399</v>
      </c>
      <c r="G11" s="225">
        <v>5034</v>
      </c>
      <c r="H11" s="225">
        <v>1469</v>
      </c>
      <c r="I11" s="225">
        <v>9297</v>
      </c>
      <c r="J11" s="40"/>
    </row>
    <row r="12" spans="1:10" s="21" customFormat="1" ht="4.5" customHeight="1">
      <c r="A12" s="24"/>
      <c r="B12" s="224"/>
      <c r="C12" s="215"/>
      <c r="D12" s="216"/>
      <c r="E12" s="216"/>
      <c r="F12" s="216"/>
      <c r="G12" s="216"/>
      <c r="H12" s="216"/>
      <c r="I12" s="216"/>
      <c r="J12" s="36"/>
    </row>
    <row r="13" spans="1:10" s="165" customFormat="1" ht="15" customHeight="1">
      <c r="A13" s="400" t="s">
        <v>106</v>
      </c>
      <c r="B13" s="431" t="s">
        <v>255</v>
      </c>
      <c r="C13" s="432"/>
      <c r="D13" s="431" t="s">
        <v>256</v>
      </c>
      <c r="E13" s="433"/>
      <c r="F13" s="431" t="s">
        <v>74</v>
      </c>
      <c r="G13" s="433"/>
      <c r="H13" s="431" t="s">
        <v>257</v>
      </c>
      <c r="I13" s="432"/>
      <c r="J13" s="34"/>
    </row>
    <row r="14" spans="1:10" s="333" customFormat="1" ht="15" customHeight="1">
      <c r="A14" s="402"/>
      <c r="B14" s="320" t="s">
        <v>249</v>
      </c>
      <c r="C14" s="320" t="s">
        <v>250</v>
      </c>
      <c r="D14" s="320" t="s">
        <v>249</v>
      </c>
      <c r="E14" s="320" t="s">
        <v>250</v>
      </c>
      <c r="F14" s="320" t="s">
        <v>249</v>
      </c>
      <c r="G14" s="320" t="s">
        <v>250</v>
      </c>
      <c r="H14" s="320" t="s">
        <v>249</v>
      </c>
      <c r="I14" s="321" t="s">
        <v>250</v>
      </c>
      <c r="J14" s="5"/>
    </row>
    <row r="15" spans="1:10" s="333" customFormat="1" ht="4.5" customHeight="1">
      <c r="A15" s="190"/>
      <c r="B15" s="206"/>
      <c r="C15" s="206"/>
      <c r="D15" s="206"/>
      <c r="E15" s="206"/>
      <c r="F15" s="206"/>
      <c r="G15" s="206"/>
      <c r="H15" s="206"/>
      <c r="I15" s="206"/>
      <c r="J15" s="5"/>
    </row>
    <row r="16" spans="1:10" s="21" customFormat="1" ht="15.75" customHeight="1">
      <c r="A16" s="18">
        <v>23</v>
      </c>
      <c r="B16" s="225">
        <v>204</v>
      </c>
      <c r="C16" s="225">
        <v>2474</v>
      </c>
      <c r="D16" s="225">
        <v>86</v>
      </c>
      <c r="E16" s="225">
        <v>1088</v>
      </c>
      <c r="F16" s="225">
        <v>119</v>
      </c>
      <c r="G16" s="225">
        <v>1918</v>
      </c>
      <c r="H16" s="225">
        <v>121</v>
      </c>
      <c r="I16" s="225">
        <v>2696</v>
      </c>
      <c r="J16" s="36"/>
    </row>
    <row r="17" spans="1:10" s="21" customFormat="1" ht="15.75" customHeight="1">
      <c r="A17" s="18">
        <v>24</v>
      </c>
      <c r="B17" s="225">
        <v>134</v>
      </c>
      <c r="C17" s="225">
        <v>1954</v>
      </c>
      <c r="D17" s="225">
        <v>58</v>
      </c>
      <c r="E17" s="225">
        <v>427</v>
      </c>
      <c r="F17" s="225">
        <v>106</v>
      </c>
      <c r="G17" s="225">
        <v>1569</v>
      </c>
      <c r="H17" s="225">
        <v>113</v>
      </c>
      <c r="I17" s="225">
        <v>2499</v>
      </c>
      <c r="J17" s="36"/>
    </row>
    <row r="18" spans="1:10" s="21" customFormat="1" ht="15.75" customHeight="1">
      <c r="A18" s="18">
        <v>25</v>
      </c>
      <c r="B18" s="225">
        <v>200</v>
      </c>
      <c r="C18" s="225">
        <v>2520</v>
      </c>
      <c r="D18" s="225">
        <v>87</v>
      </c>
      <c r="E18" s="225">
        <v>611</v>
      </c>
      <c r="F18" s="225">
        <v>113</v>
      </c>
      <c r="G18" s="225">
        <v>1491</v>
      </c>
      <c r="H18" s="225">
        <v>106</v>
      </c>
      <c r="I18" s="225">
        <v>2358</v>
      </c>
      <c r="J18" s="36"/>
    </row>
    <row r="19" spans="1:10" s="21" customFormat="1" ht="15.75" customHeight="1">
      <c r="A19" s="18">
        <v>26</v>
      </c>
      <c r="B19" s="225">
        <v>198</v>
      </c>
      <c r="C19" s="225">
        <v>2573</v>
      </c>
      <c r="D19" s="225">
        <v>90</v>
      </c>
      <c r="E19" s="225">
        <v>1424</v>
      </c>
      <c r="F19" s="225">
        <v>117</v>
      </c>
      <c r="G19" s="225">
        <v>1590</v>
      </c>
      <c r="H19" s="225">
        <v>111</v>
      </c>
      <c r="I19" s="225">
        <v>2422</v>
      </c>
      <c r="J19" s="36"/>
    </row>
    <row r="20" spans="1:10" s="21" customFormat="1" ht="15.75" customHeight="1">
      <c r="A20" s="18">
        <v>27</v>
      </c>
      <c r="B20" s="225">
        <v>221</v>
      </c>
      <c r="C20" s="225">
        <v>2740</v>
      </c>
      <c r="D20" s="225">
        <v>97</v>
      </c>
      <c r="E20" s="225">
        <v>663</v>
      </c>
      <c r="F20" s="225">
        <v>116</v>
      </c>
      <c r="G20" s="225">
        <v>1637</v>
      </c>
      <c r="H20" s="225">
        <v>116</v>
      </c>
      <c r="I20" s="225">
        <v>2824</v>
      </c>
      <c r="J20" s="36"/>
    </row>
    <row r="21" spans="1:10" s="21" customFormat="1" ht="4.5" customHeight="1">
      <c r="A21" s="18"/>
      <c r="B21" s="216"/>
      <c r="C21" s="217"/>
      <c r="D21" s="216"/>
      <c r="E21" s="218"/>
      <c r="F21" s="216"/>
      <c r="G21" s="218"/>
      <c r="H21" s="216"/>
      <c r="I21" s="216"/>
      <c r="J21" s="36"/>
    </row>
    <row r="22" spans="1:7" s="21" customFormat="1" ht="15" customHeight="1">
      <c r="A22" s="400" t="s">
        <v>106</v>
      </c>
      <c r="B22" s="431" t="s">
        <v>258</v>
      </c>
      <c r="C22" s="433"/>
      <c r="D22" s="431" t="s">
        <v>259</v>
      </c>
      <c r="E22" s="433"/>
      <c r="F22" s="431" t="s">
        <v>5</v>
      </c>
      <c r="G22" s="432"/>
    </row>
    <row r="23" spans="1:7" s="21" customFormat="1" ht="15" customHeight="1">
      <c r="A23" s="402"/>
      <c r="B23" s="320" t="s">
        <v>249</v>
      </c>
      <c r="C23" s="320" t="s">
        <v>250</v>
      </c>
      <c r="D23" s="320" t="s">
        <v>249</v>
      </c>
      <c r="E23" s="320" t="s">
        <v>250</v>
      </c>
      <c r="F23" s="320" t="s">
        <v>249</v>
      </c>
      <c r="G23" s="321" t="s">
        <v>250</v>
      </c>
    </row>
    <row r="24" spans="1:9" s="21" customFormat="1" ht="4.5" customHeight="1">
      <c r="A24" s="190"/>
      <c r="B24" s="206"/>
      <c r="C24" s="206"/>
      <c r="D24" s="206"/>
      <c r="E24" s="206"/>
      <c r="F24" s="206"/>
      <c r="G24" s="206"/>
      <c r="H24" s="201"/>
      <c r="I24" s="201"/>
    </row>
    <row r="25" spans="1:9" s="21" customFormat="1" ht="15.75" customHeight="1">
      <c r="A25" s="18">
        <v>23</v>
      </c>
      <c r="B25" s="225">
        <v>359</v>
      </c>
      <c r="C25" s="225">
        <v>5179</v>
      </c>
      <c r="D25" s="225">
        <v>160</v>
      </c>
      <c r="E25" s="225">
        <v>942</v>
      </c>
      <c r="F25" s="225">
        <v>329</v>
      </c>
      <c r="G25" s="225">
        <v>2924</v>
      </c>
      <c r="H25" s="201"/>
      <c r="I25" s="201"/>
    </row>
    <row r="26" spans="1:9" s="21" customFormat="1" ht="15.75" customHeight="1">
      <c r="A26" s="18">
        <v>24</v>
      </c>
      <c r="B26" s="225">
        <v>222</v>
      </c>
      <c r="C26" s="225">
        <v>3344</v>
      </c>
      <c r="D26" s="225">
        <v>117</v>
      </c>
      <c r="E26" s="225">
        <v>611</v>
      </c>
      <c r="F26" s="225">
        <v>550</v>
      </c>
      <c r="G26" s="225">
        <v>12899</v>
      </c>
      <c r="H26" s="201"/>
      <c r="I26" s="201"/>
    </row>
    <row r="27" spans="1:9" s="21" customFormat="1" ht="15.75" customHeight="1">
      <c r="A27" s="18">
        <v>25</v>
      </c>
      <c r="B27" s="225">
        <v>376</v>
      </c>
      <c r="C27" s="225">
        <v>5186</v>
      </c>
      <c r="D27" s="225">
        <v>165</v>
      </c>
      <c r="E27" s="225">
        <v>862</v>
      </c>
      <c r="F27" s="225">
        <v>753</v>
      </c>
      <c r="G27" s="225">
        <v>18687</v>
      </c>
      <c r="H27" s="201"/>
      <c r="I27" s="201"/>
    </row>
    <row r="28" spans="1:9" s="21" customFormat="1" ht="15.75" customHeight="1">
      <c r="A28" s="18">
        <v>26</v>
      </c>
      <c r="B28" s="225">
        <v>373</v>
      </c>
      <c r="C28" s="225">
        <v>5831</v>
      </c>
      <c r="D28" s="225">
        <v>147</v>
      </c>
      <c r="E28" s="225">
        <v>826</v>
      </c>
      <c r="F28" s="225">
        <v>744</v>
      </c>
      <c r="G28" s="225">
        <v>13669</v>
      </c>
      <c r="H28" s="201"/>
      <c r="I28" s="201"/>
    </row>
    <row r="29" spans="1:9" s="21" customFormat="1" ht="15.75" customHeight="1">
      <c r="A29" s="18">
        <v>27</v>
      </c>
      <c r="B29" s="225">
        <v>377</v>
      </c>
      <c r="C29" s="225">
        <v>5606</v>
      </c>
      <c r="D29" s="225">
        <v>157</v>
      </c>
      <c r="E29" s="225">
        <v>746</v>
      </c>
      <c r="F29" s="225">
        <v>427</v>
      </c>
      <c r="G29" s="225">
        <v>2317</v>
      </c>
      <c r="H29" s="201"/>
      <c r="I29" s="201"/>
    </row>
    <row r="30" spans="1:9" s="21" customFormat="1" ht="3" customHeight="1">
      <c r="A30" s="92"/>
      <c r="B30" s="98"/>
      <c r="C30" s="92"/>
      <c r="D30" s="92"/>
      <c r="E30" s="92"/>
      <c r="F30" s="92"/>
      <c r="G30" s="92"/>
      <c r="H30" s="62"/>
      <c r="I30" s="62"/>
    </row>
    <row r="31" spans="1:9" s="21" customFormat="1" ht="13.5" customHeight="1">
      <c r="A31" s="126" t="s">
        <v>283</v>
      </c>
      <c r="B31" s="94"/>
      <c r="C31" s="94"/>
      <c r="D31" s="94"/>
      <c r="E31" s="94"/>
      <c r="F31" s="94"/>
      <c r="G31" s="94"/>
      <c r="H31" s="94"/>
      <c r="I31" s="94"/>
    </row>
  </sheetData>
  <sheetProtection/>
  <mergeCells count="14">
    <mergeCell ref="A4:A5"/>
    <mergeCell ref="A13:A14"/>
    <mergeCell ref="B22:C22"/>
    <mergeCell ref="D22:E22"/>
    <mergeCell ref="F22:G22"/>
    <mergeCell ref="A22:A23"/>
    <mergeCell ref="H4:I4"/>
    <mergeCell ref="B13:C13"/>
    <mergeCell ref="D13:E13"/>
    <mergeCell ref="F13:G13"/>
    <mergeCell ref="H13:I13"/>
    <mergeCell ref="B4:C4"/>
    <mergeCell ref="D4:E4"/>
    <mergeCell ref="F4:G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:O15"/>
    </sheetView>
  </sheetViews>
  <sheetFormatPr defaultColWidth="9.00390625" defaultRowHeight="13.5"/>
  <cols>
    <col min="1" max="1" width="4.625" style="41" customWidth="1"/>
    <col min="2" max="14" width="5.625" style="49" customWidth="1"/>
    <col min="15" max="15" width="7.625" style="49" customWidth="1"/>
    <col min="16" max="16" width="9.00390625" style="49" customWidth="1"/>
    <col min="17" max="16384" width="9.00390625" style="41" customWidth="1"/>
  </cols>
  <sheetData>
    <row r="1" ht="12.75" customHeight="1">
      <c r="A1" s="112" t="s">
        <v>112</v>
      </c>
    </row>
    <row r="2" spans="1:15" ht="18" customHeight="1">
      <c r="A2" s="108" t="s">
        <v>113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ht="12.75" customHeight="1">
      <c r="A3" s="49"/>
    </row>
    <row r="4" spans="1:15" s="143" customFormat="1" ht="15.75" customHeight="1">
      <c r="A4" s="371" t="s">
        <v>106</v>
      </c>
      <c r="B4" s="373" t="s">
        <v>132</v>
      </c>
      <c r="C4" s="374"/>
      <c r="D4" s="374"/>
      <c r="E4" s="374"/>
      <c r="F4" s="375"/>
      <c r="G4" s="373" t="s">
        <v>134</v>
      </c>
      <c r="H4" s="374"/>
      <c r="I4" s="374"/>
      <c r="J4" s="375"/>
      <c r="K4" s="373" t="s">
        <v>135</v>
      </c>
      <c r="L4" s="374"/>
      <c r="M4" s="374"/>
      <c r="N4" s="375"/>
      <c r="O4" s="376" t="s">
        <v>136</v>
      </c>
    </row>
    <row r="5" spans="1:15" s="143" customFormat="1" ht="36" customHeight="1">
      <c r="A5" s="372"/>
      <c r="B5" s="144" t="s">
        <v>6</v>
      </c>
      <c r="C5" s="145" t="s">
        <v>198</v>
      </c>
      <c r="D5" s="148" t="s">
        <v>200</v>
      </c>
      <c r="E5" s="193" t="s">
        <v>4</v>
      </c>
      <c r="F5" s="193" t="s">
        <v>5</v>
      </c>
      <c r="G5" s="145" t="s">
        <v>6</v>
      </c>
      <c r="H5" s="145" t="s">
        <v>201</v>
      </c>
      <c r="I5" s="193" t="s">
        <v>7</v>
      </c>
      <c r="J5" s="193" t="s">
        <v>5</v>
      </c>
      <c r="K5" s="145" t="s">
        <v>6</v>
      </c>
      <c r="L5" s="145" t="s">
        <v>8</v>
      </c>
      <c r="M5" s="146" t="s">
        <v>199</v>
      </c>
      <c r="N5" s="193" t="s">
        <v>5</v>
      </c>
      <c r="O5" s="377"/>
    </row>
    <row r="6" spans="1:15" ht="5.25" customHeight="1">
      <c r="A6" s="22"/>
      <c r="B6" s="20"/>
      <c r="C6" s="124"/>
      <c r="D6" s="12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27" customFormat="1" ht="15.75" customHeight="1">
      <c r="A7" s="18">
        <v>23</v>
      </c>
      <c r="B7" s="227">
        <f>SUM(C7:F7)</f>
        <v>1663</v>
      </c>
      <c r="C7" s="227">
        <v>459</v>
      </c>
      <c r="D7" s="227">
        <v>479</v>
      </c>
      <c r="E7" s="227">
        <v>721</v>
      </c>
      <c r="F7" s="227">
        <v>4</v>
      </c>
      <c r="G7" s="227">
        <f>SUM(H7:J7)</f>
        <v>2705</v>
      </c>
      <c r="H7" s="227">
        <v>2405</v>
      </c>
      <c r="I7" s="227">
        <v>4</v>
      </c>
      <c r="J7" s="227">
        <v>296</v>
      </c>
      <c r="K7" s="227">
        <f>SUM(L7:N7)</f>
        <v>2190</v>
      </c>
      <c r="L7" s="227">
        <v>789</v>
      </c>
      <c r="M7" s="227">
        <v>707</v>
      </c>
      <c r="N7" s="227">
        <v>694</v>
      </c>
      <c r="O7" s="227">
        <v>149862</v>
      </c>
      <c r="P7" s="60"/>
    </row>
    <row r="8" spans="1:16" s="27" customFormat="1" ht="15.75" customHeight="1">
      <c r="A8" s="18">
        <v>24</v>
      </c>
      <c r="B8" s="227">
        <f>SUM(C8:F8)</f>
        <v>1670</v>
      </c>
      <c r="C8" s="227">
        <v>513</v>
      </c>
      <c r="D8" s="227">
        <v>350</v>
      </c>
      <c r="E8" s="227">
        <v>802</v>
      </c>
      <c r="F8" s="227">
        <v>5</v>
      </c>
      <c r="G8" s="227">
        <f>SUM(H8:J8)</f>
        <v>2715</v>
      </c>
      <c r="H8" s="227">
        <v>2514</v>
      </c>
      <c r="I8" s="227">
        <v>3</v>
      </c>
      <c r="J8" s="227">
        <v>198</v>
      </c>
      <c r="K8" s="227">
        <f>SUM(L8:N8)</f>
        <v>2275</v>
      </c>
      <c r="L8" s="227">
        <v>781</v>
      </c>
      <c r="M8" s="227">
        <v>705</v>
      </c>
      <c r="N8" s="227">
        <v>789</v>
      </c>
      <c r="O8" s="227">
        <v>141414</v>
      </c>
      <c r="P8" s="60"/>
    </row>
    <row r="9" spans="1:16" s="27" customFormat="1" ht="15.75" customHeight="1">
      <c r="A9" s="18">
        <v>25</v>
      </c>
      <c r="B9" s="227">
        <f>SUM(C9:F9)</f>
        <v>2094</v>
      </c>
      <c r="C9" s="227">
        <v>556</v>
      </c>
      <c r="D9" s="227">
        <v>329</v>
      </c>
      <c r="E9" s="227">
        <v>1192</v>
      </c>
      <c r="F9" s="227">
        <v>17</v>
      </c>
      <c r="G9" s="227">
        <f>SUM(H9:J9)</f>
        <v>2513</v>
      </c>
      <c r="H9" s="227">
        <v>2407</v>
      </c>
      <c r="I9" s="227">
        <v>3</v>
      </c>
      <c r="J9" s="227">
        <v>103</v>
      </c>
      <c r="K9" s="227">
        <f>SUM(L9:N9)</f>
        <v>2234</v>
      </c>
      <c r="L9" s="227">
        <v>705</v>
      </c>
      <c r="M9" s="227">
        <v>800</v>
      </c>
      <c r="N9" s="227">
        <v>729</v>
      </c>
      <c r="O9" s="227">
        <v>132096</v>
      </c>
      <c r="P9" s="60"/>
    </row>
    <row r="10" spans="1:16" s="27" customFormat="1" ht="15.75" customHeight="1">
      <c r="A10" s="18">
        <v>26</v>
      </c>
      <c r="B10" s="227">
        <f>SUM(C10:F10)</f>
        <v>2006</v>
      </c>
      <c r="C10" s="227">
        <v>459</v>
      </c>
      <c r="D10" s="227">
        <v>496</v>
      </c>
      <c r="E10" s="227">
        <v>1043</v>
      </c>
      <c r="F10" s="227">
        <v>8</v>
      </c>
      <c r="G10" s="227">
        <f>SUM(H10:J10)</f>
        <v>2425</v>
      </c>
      <c r="H10" s="227">
        <v>2281</v>
      </c>
      <c r="I10" s="227">
        <v>3</v>
      </c>
      <c r="J10" s="227">
        <v>141</v>
      </c>
      <c r="K10" s="227">
        <f>SUM(L10:N10)</f>
        <v>2011</v>
      </c>
      <c r="L10" s="227">
        <v>678</v>
      </c>
      <c r="M10" s="227">
        <v>705</v>
      </c>
      <c r="N10" s="227">
        <v>628</v>
      </c>
      <c r="O10" s="227">
        <v>120048</v>
      </c>
      <c r="P10" s="60"/>
    </row>
    <row r="11" spans="1:16" s="27" customFormat="1" ht="15.75" customHeight="1">
      <c r="A11" s="18">
        <v>27</v>
      </c>
      <c r="B11" s="227">
        <f>SUM(C11:F11)</f>
        <v>1779</v>
      </c>
      <c r="C11" s="227">
        <v>460</v>
      </c>
      <c r="D11" s="227">
        <v>544</v>
      </c>
      <c r="E11" s="227">
        <v>766</v>
      </c>
      <c r="F11" s="227">
        <v>9</v>
      </c>
      <c r="G11" s="227">
        <f>SUM(H11:J11)</f>
        <v>2453</v>
      </c>
      <c r="H11" s="227">
        <v>2334</v>
      </c>
      <c r="I11" s="227">
        <v>3</v>
      </c>
      <c r="J11" s="227">
        <v>116</v>
      </c>
      <c r="K11" s="227">
        <f>SUM(L11:N11)</f>
        <v>1996</v>
      </c>
      <c r="L11" s="227">
        <v>643</v>
      </c>
      <c r="M11" s="227">
        <v>716</v>
      </c>
      <c r="N11" s="227">
        <v>637</v>
      </c>
      <c r="O11" s="227">
        <v>126150</v>
      </c>
      <c r="P11" s="60"/>
    </row>
    <row r="12" spans="1:15" ht="5.25" customHeight="1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>
      <c r="A13" s="156" t="s">
        <v>119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12.75" customHeight="1">
      <c r="A14" s="266" t="s">
        <v>321</v>
      </c>
    </row>
    <row r="15" ht="13.5">
      <c r="A15" s="266" t="s">
        <v>324</v>
      </c>
    </row>
  </sheetData>
  <sheetProtection/>
  <mergeCells count="5">
    <mergeCell ref="A4:A5"/>
    <mergeCell ref="G4:J4"/>
    <mergeCell ref="K4:N4"/>
    <mergeCell ref="O4:O5"/>
    <mergeCell ref="B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
　　　　　　　　　　　　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4.75390625" style="159" customWidth="1"/>
    <col min="2" max="5" width="8.75390625" style="150" customWidth="1"/>
    <col min="6" max="16384" width="9.00390625" style="150" customWidth="1"/>
  </cols>
  <sheetData>
    <row r="1" ht="12.75" customHeight="1">
      <c r="A1" s="112" t="s">
        <v>112</v>
      </c>
    </row>
    <row r="2" spans="1:5" s="184" customFormat="1" ht="18" customHeight="1">
      <c r="A2" s="424" t="s">
        <v>161</v>
      </c>
      <c r="B2" s="424"/>
      <c r="C2" s="424"/>
      <c r="D2" s="424"/>
      <c r="E2" s="424"/>
    </row>
    <row r="3" spans="1:5" s="3" customFormat="1" ht="12">
      <c r="A3" s="139"/>
      <c r="B3" s="93"/>
      <c r="C3" s="93"/>
      <c r="D3" s="93"/>
      <c r="E3" s="93"/>
    </row>
    <row r="4" spans="1:5" s="3" customFormat="1" ht="14.25" customHeight="1">
      <c r="A4" s="400" t="s">
        <v>106</v>
      </c>
      <c r="B4" s="420" t="s">
        <v>248</v>
      </c>
      <c r="C4" s="434"/>
      <c r="D4" s="420" t="s">
        <v>251</v>
      </c>
      <c r="E4" s="421"/>
    </row>
    <row r="5" spans="1:5" s="3" customFormat="1" ht="14.25" customHeight="1">
      <c r="A5" s="402"/>
      <c r="B5" s="320" t="s">
        <v>249</v>
      </c>
      <c r="C5" s="320" t="s">
        <v>250</v>
      </c>
      <c r="D5" s="320" t="s">
        <v>249</v>
      </c>
      <c r="E5" s="321" t="s">
        <v>250</v>
      </c>
    </row>
    <row r="6" spans="1:5" s="3" customFormat="1" ht="5.25" customHeight="1">
      <c r="A6" s="19"/>
      <c r="B6" s="174"/>
      <c r="C6" s="40"/>
      <c r="D6" s="40"/>
      <c r="E6" s="40"/>
    </row>
    <row r="7" spans="1:5" s="3" customFormat="1" ht="15.75" customHeight="1">
      <c r="A7" s="35">
        <v>23</v>
      </c>
      <c r="B7" s="232">
        <v>58</v>
      </c>
      <c r="C7" s="226">
        <v>15229</v>
      </c>
      <c r="D7" s="226">
        <v>281</v>
      </c>
      <c r="E7" s="226">
        <v>9836</v>
      </c>
    </row>
    <row r="8" spans="1:5" s="3" customFormat="1" ht="15.75" customHeight="1">
      <c r="A8" s="18">
        <v>24</v>
      </c>
      <c r="B8" s="226">
        <v>83</v>
      </c>
      <c r="C8" s="226">
        <v>15524</v>
      </c>
      <c r="D8" s="226">
        <v>378</v>
      </c>
      <c r="E8" s="226">
        <v>14311</v>
      </c>
    </row>
    <row r="9" spans="1:5" s="3" customFormat="1" ht="15.75" customHeight="1">
      <c r="A9" s="18">
        <v>25</v>
      </c>
      <c r="B9" s="226">
        <v>74</v>
      </c>
      <c r="C9" s="226">
        <v>15653</v>
      </c>
      <c r="D9" s="226">
        <v>565</v>
      </c>
      <c r="E9" s="226">
        <v>21641</v>
      </c>
    </row>
    <row r="10" spans="1:5" s="3" customFormat="1" ht="15.75" customHeight="1">
      <c r="A10" s="18">
        <v>26</v>
      </c>
      <c r="B10" s="226">
        <v>64</v>
      </c>
      <c r="C10" s="226">
        <v>17375</v>
      </c>
      <c r="D10" s="226">
        <v>545</v>
      </c>
      <c r="E10" s="226">
        <v>18669</v>
      </c>
    </row>
    <row r="11" spans="1:6" s="3" customFormat="1" ht="15.75" customHeight="1">
      <c r="A11" s="18">
        <v>27</v>
      </c>
      <c r="B11" s="226">
        <v>74</v>
      </c>
      <c r="C11" s="226">
        <v>21289</v>
      </c>
      <c r="D11" s="226">
        <v>554</v>
      </c>
      <c r="E11" s="226">
        <v>19999</v>
      </c>
      <c r="F11" s="86"/>
    </row>
    <row r="12" spans="1:5" s="3" customFormat="1" ht="5.25" customHeight="1">
      <c r="A12" s="56"/>
      <c r="B12" s="102"/>
      <c r="C12" s="97"/>
      <c r="D12" s="31"/>
      <c r="E12" s="31"/>
    </row>
    <row r="13" spans="1:5" s="3" customFormat="1" ht="13.5" customHeight="1">
      <c r="A13" s="115" t="s">
        <v>283</v>
      </c>
      <c r="B13" s="10"/>
      <c r="C13" s="95"/>
      <c r="D13" s="95"/>
      <c r="E13" s="95"/>
    </row>
  </sheetData>
  <sheetProtection/>
  <mergeCells count="4">
    <mergeCell ref="B4:C4"/>
    <mergeCell ref="D4:E4"/>
    <mergeCell ref="A4:A5"/>
    <mergeCell ref="A2:E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4.75390625" style="159" customWidth="1"/>
    <col min="2" max="5" width="8.75390625" style="150" customWidth="1"/>
    <col min="6" max="16384" width="9.00390625" style="150" customWidth="1"/>
  </cols>
  <sheetData>
    <row r="1" ht="12.75" customHeight="1">
      <c r="A1" s="112" t="s">
        <v>112</v>
      </c>
    </row>
    <row r="2" spans="1:5" s="184" customFormat="1" ht="18" customHeight="1">
      <c r="A2" s="424" t="s">
        <v>162</v>
      </c>
      <c r="B2" s="435"/>
      <c r="C2" s="435"/>
      <c r="D2" s="435"/>
      <c r="E2" s="435"/>
    </row>
    <row r="3" spans="1:5" s="3" customFormat="1" ht="12.75" customHeight="1">
      <c r="A3" s="138"/>
      <c r="B3" s="94"/>
      <c r="C3" s="94"/>
      <c r="D3" s="94"/>
      <c r="E3" s="94"/>
    </row>
    <row r="4" spans="1:5" s="3" customFormat="1" ht="14.25" customHeight="1">
      <c r="A4" s="366" t="s">
        <v>106</v>
      </c>
      <c r="B4" s="420" t="s">
        <v>248</v>
      </c>
      <c r="C4" s="434"/>
      <c r="D4" s="420" t="s">
        <v>251</v>
      </c>
      <c r="E4" s="421"/>
    </row>
    <row r="5" spans="1:5" s="3" customFormat="1" ht="14.25" customHeight="1">
      <c r="A5" s="367"/>
      <c r="B5" s="322" t="s">
        <v>249</v>
      </c>
      <c r="C5" s="320" t="s">
        <v>250</v>
      </c>
      <c r="D5" s="320" t="s">
        <v>249</v>
      </c>
      <c r="E5" s="321" t="s">
        <v>250</v>
      </c>
    </row>
    <row r="6" spans="1:5" s="3" customFormat="1" ht="4.5" customHeight="1">
      <c r="A6" s="19"/>
      <c r="B6" s="173"/>
      <c r="C6" s="40"/>
      <c r="D6" s="40"/>
      <c r="E6" s="20"/>
    </row>
    <row r="7" spans="1:5" s="3" customFormat="1" ht="15.75" customHeight="1">
      <c r="A7" s="35">
        <v>23</v>
      </c>
      <c r="B7" s="39">
        <v>374</v>
      </c>
      <c r="C7" s="38">
        <v>10899</v>
      </c>
      <c r="D7" s="38">
        <v>462</v>
      </c>
      <c r="E7" s="38">
        <v>9886</v>
      </c>
    </row>
    <row r="8" spans="1:5" s="3" customFormat="1" ht="15.75" customHeight="1">
      <c r="A8" s="35">
        <v>24</v>
      </c>
      <c r="B8" s="39">
        <v>375</v>
      </c>
      <c r="C8" s="38">
        <v>15122</v>
      </c>
      <c r="D8" s="38">
        <v>445</v>
      </c>
      <c r="E8" s="38">
        <v>12028</v>
      </c>
    </row>
    <row r="9" spans="1:5" s="3" customFormat="1" ht="15.75" customHeight="1">
      <c r="A9" s="35">
        <v>25</v>
      </c>
      <c r="B9" s="39">
        <v>345</v>
      </c>
      <c r="C9" s="38">
        <v>12347</v>
      </c>
      <c r="D9" s="38">
        <v>470</v>
      </c>
      <c r="E9" s="38">
        <v>9883</v>
      </c>
    </row>
    <row r="10" spans="1:5" s="3" customFormat="1" ht="15.75" customHeight="1">
      <c r="A10" s="18">
        <v>26</v>
      </c>
      <c r="B10" s="38">
        <v>387</v>
      </c>
      <c r="C10" s="38">
        <v>25214</v>
      </c>
      <c r="D10" s="38">
        <v>454</v>
      </c>
      <c r="E10" s="38">
        <v>12255</v>
      </c>
    </row>
    <row r="11" spans="1:5" s="3" customFormat="1" ht="15.75" customHeight="1">
      <c r="A11" s="18">
        <v>27</v>
      </c>
      <c r="B11" s="38">
        <v>273</v>
      </c>
      <c r="C11" s="38">
        <v>13603</v>
      </c>
      <c r="D11" s="38">
        <v>508</v>
      </c>
      <c r="E11" s="38">
        <v>13672</v>
      </c>
    </row>
    <row r="12" spans="1:5" s="3" customFormat="1" ht="4.5" customHeight="1">
      <c r="A12" s="70"/>
      <c r="B12" s="92"/>
      <c r="C12" s="92"/>
      <c r="D12" s="187"/>
      <c r="E12" s="220"/>
    </row>
    <row r="13" spans="1:5" s="3" customFormat="1" ht="13.5" customHeight="1">
      <c r="A13" s="351" t="s">
        <v>283</v>
      </c>
      <c r="B13" s="4"/>
      <c r="C13" s="94"/>
      <c r="D13" s="94"/>
      <c r="E13" s="94"/>
    </row>
  </sheetData>
  <sheetProtection/>
  <mergeCells count="4">
    <mergeCell ref="A4:A5"/>
    <mergeCell ref="B4:C4"/>
    <mergeCell ref="D4:E4"/>
    <mergeCell ref="A2:E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H11" sqref="H11"/>
    </sheetView>
  </sheetViews>
  <sheetFormatPr defaultColWidth="9.00390625" defaultRowHeight="13.5"/>
  <cols>
    <col min="1" max="1" width="4.75390625" style="159" customWidth="1"/>
    <col min="2" max="7" width="8.75390625" style="150" customWidth="1"/>
    <col min="8" max="16384" width="9.00390625" style="150" customWidth="1"/>
  </cols>
  <sheetData>
    <row r="1" ht="12.75" customHeight="1">
      <c r="A1" s="112" t="s">
        <v>112</v>
      </c>
    </row>
    <row r="2" spans="1:7" s="184" customFormat="1" ht="18" customHeight="1">
      <c r="A2" s="108" t="s">
        <v>163</v>
      </c>
      <c r="B2" s="9"/>
      <c r="C2" s="9"/>
      <c r="D2" s="9"/>
      <c r="E2" s="9"/>
      <c r="F2" s="9"/>
      <c r="G2" s="9"/>
    </row>
    <row r="3" spans="1:7" s="3" customFormat="1" ht="12.75" customHeight="1">
      <c r="A3" s="138"/>
      <c r="B3" s="94"/>
      <c r="C3" s="94"/>
      <c r="D3" s="94"/>
      <c r="E3" s="94"/>
      <c r="F3" s="94"/>
      <c r="G3" s="94"/>
    </row>
    <row r="4" spans="1:7" s="3" customFormat="1" ht="14.25" customHeight="1">
      <c r="A4" s="400" t="s">
        <v>106</v>
      </c>
      <c r="B4" s="420" t="s">
        <v>251</v>
      </c>
      <c r="C4" s="434"/>
      <c r="D4" s="420" t="s">
        <v>75</v>
      </c>
      <c r="E4" s="434"/>
      <c r="F4" s="420" t="s">
        <v>264</v>
      </c>
      <c r="G4" s="421"/>
    </row>
    <row r="5" spans="1:7" s="3" customFormat="1" ht="14.25" customHeight="1">
      <c r="A5" s="402"/>
      <c r="B5" s="320" t="s">
        <v>249</v>
      </c>
      <c r="C5" s="320" t="s">
        <v>250</v>
      </c>
      <c r="D5" s="320" t="s">
        <v>249</v>
      </c>
      <c r="E5" s="320" t="s">
        <v>250</v>
      </c>
      <c r="F5" s="320" t="s">
        <v>249</v>
      </c>
      <c r="G5" s="321" t="s">
        <v>250</v>
      </c>
    </row>
    <row r="6" spans="1:7" s="3" customFormat="1" ht="5.25" customHeight="1">
      <c r="A6" s="19"/>
      <c r="B6" s="174"/>
      <c r="C6" s="40"/>
      <c r="D6" s="40"/>
      <c r="E6" s="40"/>
      <c r="F6" s="40"/>
      <c r="G6" s="36"/>
    </row>
    <row r="7" spans="1:7" s="3" customFormat="1" ht="15.75" customHeight="1">
      <c r="A7" s="35">
        <v>23</v>
      </c>
      <c r="B7" s="39">
        <v>580</v>
      </c>
      <c r="C7" s="38">
        <v>14586</v>
      </c>
      <c r="D7" s="38">
        <v>1096</v>
      </c>
      <c r="E7" s="38">
        <v>7111</v>
      </c>
      <c r="F7" s="38">
        <v>4275</v>
      </c>
      <c r="G7" s="38">
        <v>21300</v>
      </c>
    </row>
    <row r="8" spans="1:7" s="3" customFormat="1" ht="15.75" customHeight="1">
      <c r="A8" s="35">
        <v>24</v>
      </c>
      <c r="B8" s="39">
        <v>547</v>
      </c>
      <c r="C8" s="38">
        <v>12983</v>
      </c>
      <c r="D8" s="38">
        <v>1282</v>
      </c>
      <c r="E8" s="38">
        <v>8112</v>
      </c>
      <c r="F8" s="38">
        <v>4500</v>
      </c>
      <c r="G8" s="38">
        <v>21466</v>
      </c>
    </row>
    <row r="9" spans="1:7" s="3" customFormat="1" ht="15.75" customHeight="1">
      <c r="A9" s="35">
        <v>25</v>
      </c>
      <c r="B9" s="39">
        <v>499</v>
      </c>
      <c r="C9" s="38">
        <v>11144</v>
      </c>
      <c r="D9" s="38">
        <v>1241</v>
      </c>
      <c r="E9" s="38">
        <v>7630</v>
      </c>
      <c r="F9" s="38">
        <v>3976</v>
      </c>
      <c r="G9" s="38">
        <v>18849</v>
      </c>
    </row>
    <row r="10" spans="1:7" s="3" customFormat="1" ht="15.75" customHeight="1">
      <c r="A10" s="18">
        <v>26</v>
      </c>
      <c r="B10" s="38">
        <v>490</v>
      </c>
      <c r="C10" s="38">
        <v>15522</v>
      </c>
      <c r="D10" s="38">
        <v>1359</v>
      </c>
      <c r="E10" s="38">
        <v>9279</v>
      </c>
      <c r="F10" s="38">
        <v>3878</v>
      </c>
      <c r="G10" s="38">
        <v>17487</v>
      </c>
    </row>
    <row r="11" spans="1:7" s="3" customFormat="1" ht="15.75" customHeight="1">
      <c r="A11" s="18">
        <v>27</v>
      </c>
      <c r="B11" s="38">
        <v>581</v>
      </c>
      <c r="C11" s="38">
        <v>18230</v>
      </c>
      <c r="D11" s="38">
        <v>1185</v>
      </c>
      <c r="E11" s="38">
        <v>6991</v>
      </c>
      <c r="F11" s="38">
        <v>3525</v>
      </c>
      <c r="G11" s="38">
        <v>15681</v>
      </c>
    </row>
    <row r="12" spans="1:7" s="3" customFormat="1" ht="5.25" customHeight="1">
      <c r="A12" s="70"/>
      <c r="B12" s="92"/>
      <c r="C12" s="92"/>
      <c r="D12" s="40"/>
      <c r="E12" s="40"/>
      <c r="F12" s="40"/>
      <c r="G12" s="293"/>
    </row>
    <row r="13" spans="1:6" s="3" customFormat="1" ht="13.5" customHeight="1">
      <c r="A13" s="115" t="s">
        <v>283</v>
      </c>
      <c r="B13" s="10"/>
      <c r="C13" s="95"/>
      <c r="D13" s="95"/>
      <c r="E13" s="95"/>
      <c r="F13" s="95"/>
    </row>
  </sheetData>
  <sheetProtection/>
  <mergeCells count="4">
    <mergeCell ref="F4:G4"/>
    <mergeCell ref="B4:C4"/>
    <mergeCell ref="D4:E4"/>
    <mergeCell ref="A4:A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4.75390625" style="150" customWidth="1"/>
    <col min="2" max="5" width="8.75390625" style="150" customWidth="1"/>
    <col min="6" max="8" width="9.625" style="150" customWidth="1"/>
    <col min="9" max="16384" width="9.00390625" style="150" customWidth="1"/>
  </cols>
  <sheetData>
    <row r="1" ht="12.75" customHeight="1">
      <c r="A1" s="112" t="s">
        <v>112</v>
      </c>
    </row>
    <row r="2" spans="1:8" s="184" customFormat="1" ht="18" customHeight="1">
      <c r="A2" s="108" t="s">
        <v>164</v>
      </c>
      <c r="B2" s="9"/>
      <c r="C2" s="9"/>
      <c r="D2" s="9"/>
      <c r="E2" s="9"/>
      <c r="F2" s="9"/>
      <c r="G2" s="9"/>
      <c r="H2" s="9"/>
    </row>
    <row r="3" spans="1:7" s="3" customFormat="1" ht="12.75" customHeight="1">
      <c r="A3" s="109"/>
      <c r="B3" s="93"/>
      <c r="C3" s="93"/>
      <c r="D3" s="93"/>
      <c r="E3" s="93"/>
      <c r="F3" s="93"/>
      <c r="G3" s="93"/>
    </row>
    <row r="4" spans="1:6" s="3" customFormat="1" ht="14.25" customHeight="1">
      <c r="A4" s="400" t="s">
        <v>106</v>
      </c>
      <c r="B4" s="420" t="s">
        <v>251</v>
      </c>
      <c r="C4" s="421"/>
      <c r="D4" s="420" t="s">
        <v>265</v>
      </c>
      <c r="E4" s="421"/>
      <c r="F4" s="94"/>
    </row>
    <row r="5" spans="1:6" s="3" customFormat="1" ht="14.25" customHeight="1">
      <c r="A5" s="402"/>
      <c r="B5" s="320" t="s">
        <v>249</v>
      </c>
      <c r="C5" s="320" t="s">
        <v>250</v>
      </c>
      <c r="D5" s="320" t="s">
        <v>249</v>
      </c>
      <c r="E5" s="321" t="s">
        <v>250</v>
      </c>
      <c r="F5" s="94"/>
    </row>
    <row r="6" spans="1:6" s="3" customFormat="1" ht="4.5" customHeight="1">
      <c r="A6" s="19"/>
      <c r="B6" s="174"/>
      <c r="C6" s="40"/>
      <c r="D6" s="40"/>
      <c r="E6" s="40"/>
      <c r="F6" s="93"/>
    </row>
    <row r="7" spans="1:6" s="3" customFormat="1" ht="15.75" customHeight="1">
      <c r="A7" s="35">
        <v>23</v>
      </c>
      <c r="B7" s="39">
        <v>761</v>
      </c>
      <c r="C7" s="38">
        <v>20005</v>
      </c>
      <c r="D7" s="38">
        <v>315</v>
      </c>
      <c r="E7" s="38">
        <v>13107</v>
      </c>
      <c r="F7" s="6"/>
    </row>
    <row r="8" spans="1:6" s="3" customFormat="1" ht="15.75" customHeight="1">
      <c r="A8" s="35">
        <v>24</v>
      </c>
      <c r="B8" s="39">
        <v>782</v>
      </c>
      <c r="C8" s="38">
        <v>20537</v>
      </c>
      <c r="D8" s="38">
        <v>296</v>
      </c>
      <c r="E8" s="38">
        <v>11004</v>
      </c>
      <c r="F8" s="6"/>
    </row>
    <row r="9" spans="1:6" s="3" customFormat="1" ht="15.75" customHeight="1">
      <c r="A9" s="18">
        <v>25</v>
      </c>
      <c r="B9" s="38">
        <v>728</v>
      </c>
      <c r="C9" s="38">
        <v>19309</v>
      </c>
      <c r="D9" s="38">
        <v>289</v>
      </c>
      <c r="E9" s="38">
        <v>12209</v>
      </c>
      <c r="F9" s="6"/>
    </row>
    <row r="10" spans="1:6" s="3" customFormat="1" ht="15.75" customHeight="1">
      <c r="A10" s="18">
        <v>26</v>
      </c>
      <c r="B10" s="38">
        <v>681</v>
      </c>
      <c r="C10" s="38">
        <v>20472</v>
      </c>
      <c r="D10" s="38">
        <v>296</v>
      </c>
      <c r="E10" s="38">
        <v>12708</v>
      </c>
      <c r="F10" s="6"/>
    </row>
    <row r="11" spans="1:6" s="3" customFormat="1" ht="15.75" customHeight="1">
      <c r="A11" s="18">
        <v>27</v>
      </c>
      <c r="B11" s="38">
        <v>637</v>
      </c>
      <c r="C11" s="38">
        <v>21220</v>
      </c>
      <c r="D11" s="38">
        <v>223</v>
      </c>
      <c r="E11" s="38">
        <v>11123</v>
      </c>
      <c r="F11" s="6"/>
    </row>
    <row r="12" spans="1:6" s="123" customFormat="1" ht="5.25" customHeight="1">
      <c r="A12" s="121"/>
      <c r="B12" s="175"/>
      <c r="C12" s="176"/>
      <c r="D12" s="119"/>
      <c r="E12" s="119"/>
      <c r="F12" s="122"/>
    </row>
    <row r="13" spans="1:5" s="123" customFormat="1" ht="13.5" customHeight="1">
      <c r="A13" s="115" t="s">
        <v>283</v>
      </c>
      <c r="B13" s="128"/>
      <c r="C13" s="120"/>
      <c r="D13" s="120"/>
      <c r="E13" s="120"/>
    </row>
  </sheetData>
  <sheetProtection/>
  <mergeCells count="3">
    <mergeCell ref="A4:A5"/>
    <mergeCell ref="D4:E4"/>
    <mergeCell ref="B4:C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5.75390625" style="159" customWidth="1"/>
    <col min="2" max="3" width="9.75390625" style="150" customWidth="1"/>
    <col min="4" max="5" width="8.75390625" style="150" customWidth="1"/>
    <col min="6" max="7" width="9.625" style="150" customWidth="1"/>
    <col min="8" max="16384" width="9.00390625" style="150" customWidth="1"/>
  </cols>
  <sheetData>
    <row r="1" ht="12.75" customHeight="1">
      <c r="A1" s="112" t="s">
        <v>112</v>
      </c>
    </row>
    <row r="2" spans="1:7" s="184" customFormat="1" ht="18" customHeight="1">
      <c r="A2" s="424" t="s">
        <v>165</v>
      </c>
      <c r="B2" s="435"/>
      <c r="C2" s="435"/>
      <c r="D2" s="435"/>
      <c r="E2" s="435"/>
      <c r="F2" s="9"/>
      <c r="G2" s="9"/>
    </row>
    <row r="3" spans="1:3" s="3" customFormat="1" ht="12.75" customHeight="1">
      <c r="A3" s="138"/>
      <c r="B3" s="94"/>
      <c r="C3" s="94"/>
    </row>
    <row r="4" spans="1:4" s="3" customFormat="1" ht="14.25" customHeight="1">
      <c r="A4" s="400" t="s">
        <v>106</v>
      </c>
      <c r="B4" s="420" t="s">
        <v>264</v>
      </c>
      <c r="C4" s="421"/>
      <c r="D4" s="86"/>
    </row>
    <row r="5" spans="1:4" s="3" customFormat="1" ht="14.25" customHeight="1">
      <c r="A5" s="402"/>
      <c r="B5" s="320" t="s">
        <v>249</v>
      </c>
      <c r="C5" s="321" t="s">
        <v>250</v>
      </c>
      <c r="D5" s="86"/>
    </row>
    <row r="6" spans="1:3" s="3" customFormat="1" ht="5.25" customHeight="1">
      <c r="A6" s="19"/>
      <c r="B6" s="174"/>
      <c r="C6" s="40"/>
    </row>
    <row r="7" spans="1:3" s="3" customFormat="1" ht="15.75" customHeight="1">
      <c r="A7" s="35">
        <v>23</v>
      </c>
      <c r="B7" s="39">
        <v>1280</v>
      </c>
      <c r="C7" s="38">
        <v>6525</v>
      </c>
    </row>
    <row r="8" spans="1:3" s="3" customFormat="1" ht="15.75" customHeight="1">
      <c r="A8" s="35">
        <v>24</v>
      </c>
      <c r="B8" s="39">
        <v>1170</v>
      </c>
      <c r="C8" s="38">
        <v>6496</v>
      </c>
    </row>
    <row r="9" spans="1:3" s="3" customFormat="1" ht="15.75" customHeight="1">
      <c r="A9" s="35">
        <v>25</v>
      </c>
      <c r="B9" s="39">
        <v>1158</v>
      </c>
      <c r="C9" s="38">
        <v>5523</v>
      </c>
    </row>
    <row r="10" spans="1:3" s="3" customFormat="1" ht="15.75" customHeight="1">
      <c r="A10" s="18">
        <v>26</v>
      </c>
      <c r="B10" s="38">
        <v>1174</v>
      </c>
      <c r="C10" s="38">
        <v>5785</v>
      </c>
    </row>
    <row r="11" spans="1:3" s="3" customFormat="1" ht="15.75" customHeight="1">
      <c r="A11" s="18">
        <v>27</v>
      </c>
      <c r="B11" s="38">
        <v>982</v>
      </c>
      <c r="C11" s="38">
        <v>5203</v>
      </c>
    </row>
    <row r="12" spans="1:3" s="3" customFormat="1" ht="5.25" customHeight="1">
      <c r="A12" s="121"/>
      <c r="B12" s="102"/>
      <c r="C12" s="97"/>
    </row>
    <row r="13" spans="1:3" s="3" customFormat="1" ht="13.5" customHeight="1">
      <c r="A13" s="115" t="s">
        <v>283</v>
      </c>
      <c r="B13" s="10"/>
      <c r="C13" s="95"/>
    </row>
  </sheetData>
  <sheetProtection/>
  <mergeCells count="3">
    <mergeCell ref="B4:C4"/>
    <mergeCell ref="A4:A5"/>
    <mergeCell ref="A2:E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75390625" style="159" customWidth="1"/>
    <col min="2" max="5" width="8.75390625" style="150" customWidth="1"/>
    <col min="6" max="8" width="9.625" style="150" customWidth="1"/>
    <col min="9" max="16384" width="9.00390625" style="150" customWidth="1"/>
  </cols>
  <sheetData>
    <row r="1" ht="12.75" customHeight="1">
      <c r="A1" s="112" t="s">
        <v>112</v>
      </c>
    </row>
    <row r="2" spans="1:8" s="184" customFormat="1" ht="18" customHeight="1">
      <c r="A2" s="424" t="s">
        <v>166</v>
      </c>
      <c r="B2" s="435"/>
      <c r="C2" s="435"/>
      <c r="D2" s="435"/>
      <c r="E2" s="435"/>
      <c r="F2" s="9"/>
      <c r="G2" s="9"/>
      <c r="H2" s="9"/>
    </row>
    <row r="3" spans="1:8" s="3" customFormat="1" ht="12.75" customHeight="1">
      <c r="A3" s="138"/>
      <c r="B3" s="94"/>
      <c r="C3" s="94"/>
      <c r="G3" s="86"/>
      <c r="H3" s="86"/>
    </row>
    <row r="4" spans="1:8" s="3" customFormat="1" ht="12">
      <c r="A4" s="366" t="s">
        <v>106</v>
      </c>
      <c r="B4" s="420" t="s">
        <v>251</v>
      </c>
      <c r="C4" s="421"/>
      <c r="D4" s="86"/>
      <c r="F4" s="96"/>
      <c r="G4" s="86"/>
      <c r="H4" s="86"/>
    </row>
    <row r="5" spans="1:8" s="3" customFormat="1" ht="13.5" customHeight="1">
      <c r="A5" s="402"/>
      <c r="B5" s="320" t="s">
        <v>249</v>
      </c>
      <c r="C5" s="321" t="s">
        <v>250</v>
      </c>
      <c r="D5" s="86"/>
      <c r="F5" s="96"/>
      <c r="G5" s="86"/>
      <c r="H5" s="86"/>
    </row>
    <row r="6" spans="1:8" s="3" customFormat="1" ht="4.5" customHeight="1">
      <c r="A6" s="40"/>
      <c r="B6" s="174"/>
      <c r="C6" s="40"/>
      <c r="F6" s="96"/>
      <c r="G6" s="86"/>
      <c r="H6" s="86"/>
    </row>
    <row r="7" spans="1:8" s="3" customFormat="1" ht="15.75" customHeight="1">
      <c r="A7" s="35">
        <v>23</v>
      </c>
      <c r="B7" s="39">
        <v>357</v>
      </c>
      <c r="C7" s="38">
        <v>7158</v>
      </c>
      <c r="F7" s="101"/>
      <c r="G7" s="86"/>
      <c r="H7" s="86"/>
    </row>
    <row r="8" spans="1:8" s="3" customFormat="1" ht="15.75" customHeight="1">
      <c r="A8" s="35">
        <v>24</v>
      </c>
      <c r="B8" s="39">
        <v>327</v>
      </c>
      <c r="C8" s="38">
        <v>6193</v>
      </c>
      <c r="F8" s="101"/>
      <c r="G8" s="86"/>
      <c r="H8" s="86"/>
    </row>
    <row r="9" spans="1:8" s="3" customFormat="1" ht="15.75" customHeight="1">
      <c r="A9" s="35">
        <v>25</v>
      </c>
      <c r="B9" s="39">
        <v>320</v>
      </c>
      <c r="C9" s="38">
        <v>5480</v>
      </c>
      <c r="F9" s="101"/>
      <c r="G9" s="86"/>
      <c r="H9" s="86"/>
    </row>
    <row r="10" spans="1:8" s="3" customFormat="1" ht="15.75" customHeight="1">
      <c r="A10" s="18">
        <v>26</v>
      </c>
      <c r="B10" s="38">
        <v>298</v>
      </c>
      <c r="C10" s="38">
        <v>6747</v>
      </c>
      <c r="F10" s="101"/>
      <c r="G10" s="86"/>
      <c r="H10" s="86"/>
    </row>
    <row r="11" spans="1:8" s="3" customFormat="1" ht="15.75" customHeight="1">
      <c r="A11" s="18">
        <v>27</v>
      </c>
      <c r="B11" s="38">
        <v>344</v>
      </c>
      <c r="C11" s="38">
        <v>5114</v>
      </c>
      <c r="F11" s="101"/>
      <c r="G11" s="86"/>
      <c r="H11" s="86"/>
    </row>
    <row r="12" spans="1:8" s="3" customFormat="1" ht="4.5" customHeight="1">
      <c r="A12" s="352"/>
      <c r="B12" s="97"/>
      <c r="C12" s="94"/>
      <c r="F12" s="96"/>
      <c r="G12" s="86"/>
      <c r="H12" s="86"/>
    </row>
    <row r="13" spans="1:8" s="3" customFormat="1" ht="13.5" customHeight="1">
      <c r="A13" s="115" t="s">
        <v>283</v>
      </c>
      <c r="B13" s="129"/>
      <c r="C13" s="289"/>
      <c r="G13" s="86"/>
      <c r="H13" s="86"/>
    </row>
  </sheetData>
  <sheetProtection/>
  <mergeCells count="3">
    <mergeCell ref="A4:A5"/>
    <mergeCell ref="B4:C4"/>
    <mergeCell ref="A2:E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4.75390625" style="159" customWidth="1"/>
    <col min="2" max="5" width="8.75390625" style="150" customWidth="1"/>
    <col min="6" max="6" width="7.75390625" style="150" customWidth="1"/>
    <col min="7" max="8" width="9.625" style="150" customWidth="1"/>
    <col min="9" max="16384" width="9.00390625" style="150" customWidth="1"/>
  </cols>
  <sheetData>
    <row r="1" ht="12.75" customHeight="1">
      <c r="A1" s="112" t="s">
        <v>112</v>
      </c>
    </row>
    <row r="2" spans="1:8" s="184" customFormat="1" ht="18" customHeight="1">
      <c r="A2" s="424" t="s">
        <v>167</v>
      </c>
      <c r="B2" s="435"/>
      <c r="C2" s="435"/>
      <c r="D2" s="435"/>
      <c r="E2" s="435"/>
      <c r="F2" s="338"/>
      <c r="G2" s="9"/>
      <c r="H2" s="9"/>
    </row>
    <row r="3" spans="1:6" s="3" customFormat="1" ht="12.75" customHeight="1">
      <c r="A3" s="139"/>
      <c r="B3" s="93"/>
      <c r="C3" s="93"/>
      <c r="D3" s="93"/>
      <c r="E3" s="93"/>
      <c r="F3" s="93"/>
    </row>
    <row r="4" spans="1:6" s="3" customFormat="1" ht="14.25" customHeight="1">
      <c r="A4" s="400" t="s">
        <v>106</v>
      </c>
      <c r="B4" s="420" t="s">
        <v>251</v>
      </c>
      <c r="C4" s="421"/>
      <c r="D4" s="420" t="s">
        <v>265</v>
      </c>
      <c r="E4" s="421"/>
      <c r="F4" s="86"/>
    </row>
    <row r="5" spans="1:6" s="3" customFormat="1" ht="14.25" customHeight="1">
      <c r="A5" s="402"/>
      <c r="B5" s="320" t="s">
        <v>249</v>
      </c>
      <c r="C5" s="320" t="s">
        <v>250</v>
      </c>
      <c r="D5" s="320" t="s">
        <v>249</v>
      </c>
      <c r="E5" s="321" t="s">
        <v>250</v>
      </c>
      <c r="F5" s="86"/>
    </row>
    <row r="6" spans="1:5" s="3" customFormat="1" ht="5.25" customHeight="1">
      <c r="A6" s="19"/>
      <c r="B6" s="174"/>
      <c r="C6" s="40"/>
      <c r="D6" s="40"/>
      <c r="E6" s="40"/>
    </row>
    <row r="7" spans="1:5" s="3" customFormat="1" ht="15.75" customHeight="1">
      <c r="A7" s="35">
        <v>23</v>
      </c>
      <c r="B7" s="39">
        <v>1508</v>
      </c>
      <c r="C7" s="76">
        <v>43981</v>
      </c>
      <c r="D7" s="38">
        <v>85</v>
      </c>
      <c r="E7" s="38">
        <v>8711</v>
      </c>
    </row>
    <row r="8" spans="1:5" s="3" customFormat="1" ht="15.75" customHeight="1">
      <c r="A8" s="35">
        <v>24</v>
      </c>
      <c r="B8" s="39">
        <v>1539</v>
      </c>
      <c r="C8" s="76">
        <v>46183</v>
      </c>
      <c r="D8" s="38">
        <v>97</v>
      </c>
      <c r="E8" s="38">
        <v>26973</v>
      </c>
    </row>
    <row r="9" spans="1:5" s="3" customFormat="1" ht="15.75" customHeight="1">
      <c r="A9" s="18">
        <v>25</v>
      </c>
      <c r="B9" s="38">
        <v>1509</v>
      </c>
      <c r="C9" s="76">
        <v>43975</v>
      </c>
      <c r="D9" s="38">
        <v>118</v>
      </c>
      <c r="E9" s="38">
        <v>22201</v>
      </c>
    </row>
    <row r="10" spans="1:5" s="3" customFormat="1" ht="15.75" customHeight="1">
      <c r="A10" s="18">
        <v>26</v>
      </c>
      <c r="B10" s="38">
        <v>1427</v>
      </c>
      <c r="C10" s="76">
        <v>61484</v>
      </c>
      <c r="D10" s="38">
        <v>115</v>
      </c>
      <c r="E10" s="38">
        <v>23015</v>
      </c>
    </row>
    <row r="11" spans="1:5" s="3" customFormat="1" ht="15.75" customHeight="1">
      <c r="A11" s="18">
        <v>27</v>
      </c>
      <c r="B11" s="38">
        <v>1510</v>
      </c>
      <c r="C11" s="38">
        <v>42982</v>
      </c>
      <c r="D11" s="38">
        <v>186</v>
      </c>
      <c r="E11" s="38">
        <v>46915</v>
      </c>
    </row>
    <row r="12" spans="1:5" s="3" customFormat="1" ht="5.25" customHeight="1">
      <c r="A12" s="353"/>
      <c r="B12" s="97"/>
      <c r="C12" s="97"/>
      <c r="D12" s="31"/>
      <c r="E12" s="31"/>
    </row>
    <row r="13" spans="1:5" s="3" customFormat="1" ht="13.5" customHeight="1">
      <c r="A13" s="115" t="s">
        <v>285</v>
      </c>
      <c r="B13" s="10"/>
      <c r="C13" s="95"/>
      <c r="D13" s="95"/>
      <c r="E13" s="334"/>
    </row>
  </sheetData>
  <sheetProtection/>
  <mergeCells count="4">
    <mergeCell ref="B4:C4"/>
    <mergeCell ref="D4:E4"/>
    <mergeCell ref="A4:A5"/>
    <mergeCell ref="A2:E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5.75390625" style="159" customWidth="1"/>
    <col min="2" max="9" width="9.75390625" style="150" customWidth="1"/>
    <col min="10" max="16384" width="9.00390625" style="150" customWidth="1"/>
  </cols>
  <sheetData>
    <row r="1" ht="12.75" customHeight="1">
      <c r="A1" s="112" t="s">
        <v>112</v>
      </c>
    </row>
    <row r="2" spans="1:9" s="184" customFormat="1" ht="18" customHeight="1">
      <c r="A2" s="108" t="s">
        <v>168</v>
      </c>
      <c r="B2" s="9"/>
      <c r="C2" s="9"/>
      <c r="D2" s="9"/>
      <c r="E2" s="9"/>
      <c r="F2" s="9"/>
      <c r="G2" s="9"/>
      <c r="H2" s="9"/>
      <c r="I2" s="9"/>
    </row>
    <row r="3" spans="1:6" s="3" customFormat="1" ht="12.75" customHeight="1">
      <c r="A3" s="138"/>
      <c r="B3" s="94"/>
      <c r="C3" s="94"/>
      <c r="D3" s="94"/>
      <c r="E3" s="94"/>
      <c r="F3" s="94"/>
    </row>
    <row r="4" spans="1:9" s="3" customFormat="1" ht="14.25" customHeight="1">
      <c r="A4" s="400" t="s">
        <v>106</v>
      </c>
      <c r="B4" s="420" t="s">
        <v>251</v>
      </c>
      <c r="C4" s="434"/>
      <c r="D4" s="420" t="s">
        <v>265</v>
      </c>
      <c r="E4" s="434"/>
      <c r="F4" s="420" t="s">
        <v>264</v>
      </c>
      <c r="G4" s="421"/>
      <c r="H4" s="420" t="s">
        <v>75</v>
      </c>
      <c r="I4" s="421"/>
    </row>
    <row r="5" spans="1:9" s="3" customFormat="1" ht="14.25" customHeight="1">
      <c r="A5" s="402"/>
      <c r="B5" s="320" t="s">
        <v>249</v>
      </c>
      <c r="C5" s="320" t="s">
        <v>250</v>
      </c>
      <c r="D5" s="322" t="s">
        <v>249</v>
      </c>
      <c r="E5" s="320" t="s">
        <v>250</v>
      </c>
      <c r="F5" s="322" t="s">
        <v>249</v>
      </c>
      <c r="G5" s="320" t="s">
        <v>250</v>
      </c>
      <c r="H5" s="322" t="s">
        <v>249</v>
      </c>
      <c r="I5" s="321" t="s">
        <v>250</v>
      </c>
    </row>
    <row r="6" spans="1:9" s="3" customFormat="1" ht="5.25" customHeight="1">
      <c r="A6" s="354"/>
      <c r="B6" s="40"/>
      <c r="C6" s="40"/>
      <c r="D6" s="40"/>
      <c r="E6" s="20"/>
      <c r="F6" s="40"/>
      <c r="G6" s="40"/>
      <c r="H6" s="40"/>
      <c r="I6" s="40"/>
    </row>
    <row r="7" spans="1:9" s="3" customFormat="1" ht="15.75" customHeight="1">
      <c r="A7" s="18">
        <v>23</v>
      </c>
      <c r="B7" s="38">
        <v>1597</v>
      </c>
      <c r="C7" s="38">
        <v>55222</v>
      </c>
      <c r="D7" s="38">
        <v>1042</v>
      </c>
      <c r="E7" s="38">
        <v>43757</v>
      </c>
      <c r="F7" s="76">
        <v>3067</v>
      </c>
      <c r="G7" s="38">
        <v>15120</v>
      </c>
      <c r="H7" s="38">
        <v>508</v>
      </c>
      <c r="I7" s="76">
        <v>4143</v>
      </c>
    </row>
    <row r="8" spans="1:9" s="3" customFormat="1" ht="15.75" customHeight="1">
      <c r="A8" s="18">
        <v>24</v>
      </c>
      <c r="B8" s="38">
        <v>1682</v>
      </c>
      <c r="C8" s="38">
        <v>63558</v>
      </c>
      <c r="D8" s="38">
        <v>1028</v>
      </c>
      <c r="E8" s="38">
        <v>54541</v>
      </c>
      <c r="F8" s="76">
        <v>3111</v>
      </c>
      <c r="G8" s="38">
        <v>15086</v>
      </c>
      <c r="H8" s="38">
        <v>483</v>
      </c>
      <c r="I8" s="76">
        <v>3340</v>
      </c>
    </row>
    <row r="9" spans="1:9" s="3" customFormat="1" ht="15.75" customHeight="1">
      <c r="A9" s="18">
        <v>25</v>
      </c>
      <c r="B9" s="38">
        <v>1689</v>
      </c>
      <c r="C9" s="38">
        <v>59693</v>
      </c>
      <c r="D9" s="38">
        <v>997</v>
      </c>
      <c r="E9" s="38">
        <v>48487</v>
      </c>
      <c r="F9" s="76">
        <v>3113</v>
      </c>
      <c r="G9" s="38">
        <v>15390</v>
      </c>
      <c r="H9" s="38">
        <v>662</v>
      </c>
      <c r="I9" s="76">
        <v>3854</v>
      </c>
    </row>
    <row r="10" spans="1:9" s="3" customFormat="1" ht="15.75" customHeight="1">
      <c r="A10" s="18">
        <v>26</v>
      </c>
      <c r="B10" s="38">
        <v>1667</v>
      </c>
      <c r="C10" s="38">
        <v>57404</v>
      </c>
      <c r="D10" s="38">
        <v>994</v>
      </c>
      <c r="E10" s="38">
        <v>43488</v>
      </c>
      <c r="F10" s="76">
        <v>3249</v>
      </c>
      <c r="G10" s="38">
        <v>15650</v>
      </c>
      <c r="H10" s="38">
        <v>939</v>
      </c>
      <c r="I10" s="76">
        <v>5175</v>
      </c>
    </row>
    <row r="11" spans="1:9" s="3" customFormat="1" ht="15.75" customHeight="1">
      <c r="A11" s="18">
        <v>27</v>
      </c>
      <c r="B11" s="38">
        <v>1611</v>
      </c>
      <c r="C11" s="38">
        <v>59784</v>
      </c>
      <c r="D11" s="38">
        <v>1045</v>
      </c>
      <c r="E11" s="38">
        <v>49650</v>
      </c>
      <c r="F11" s="38">
        <v>3247</v>
      </c>
      <c r="G11" s="38">
        <v>16416</v>
      </c>
      <c r="H11" s="38">
        <v>878</v>
      </c>
      <c r="I11" s="38">
        <v>5516</v>
      </c>
    </row>
    <row r="12" spans="1:9" s="3" customFormat="1" ht="5.25" customHeight="1">
      <c r="A12" s="353"/>
      <c r="B12" s="97"/>
      <c r="C12" s="97"/>
      <c r="D12" s="31"/>
      <c r="E12" s="7"/>
      <c r="F12" s="89"/>
      <c r="G12" s="97"/>
      <c r="H12" s="97"/>
      <c r="I12" s="97"/>
    </row>
    <row r="13" spans="1:9" s="333" customFormat="1" ht="13.5" customHeight="1">
      <c r="A13" s="117" t="s">
        <v>283</v>
      </c>
      <c r="B13" s="23"/>
      <c r="C13" s="310"/>
      <c r="D13" s="310"/>
      <c r="E13" s="310"/>
      <c r="F13" s="5"/>
      <c r="G13" s="5"/>
      <c r="H13" s="5"/>
      <c r="I13" s="5"/>
    </row>
  </sheetData>
  <sheetProtection/>
  <mergeCells count="5">
    <mergeCell ref="H4:I4"/>
    <mergeCell ref="A4:A5"/>
    <mergeCell ref="D4:E4"/>
    <mergeCell ref="B4:C4"/>
    <mergeCell ref="F4:G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5.75390625" style="159" customWidth="1"/>
    <col min="2" max="5" width="9.75390625" style="150" customWidth="1"/>
    <col min="6" max="6" width="9.625" style="150" customWidth="1"/>
    <col min="7" max="16384" width="9.00390625" style="150" customWidth="1"/>
  </cols>
  <sheetData>
    <row r="1" ht="12.75" customHeight="1">
      <c r="A1" s="112" t="s">
        <v>112</v>
      </c>
    </row>
    <row r="2" spans="1:6" s="184" customFormat="1" ht="18" customHeight="1">
      <c r="A2" s="424" t="s">
        <v>169</v>
      </c>
      <c r="B2" s="425"/>
      <c r="C2" s="425"/>
      <c r="D2" s="425"/>
      <c r="E2" s="425"/>
      <c r="F2" s="9"/>
    </row>
    <row r="3" spans="1:6" s="3" customFormat="1" ht="12.75" customHeight="1">
      <c r="A3" s="139"/>
      <c r="B3" s="93"/>
      <c r="C3" s="93"/>
      <c r="D3" s="93"/>
      <c r="E3" s="93"/>
      <c r="F3" s="93"/>
    </row>
    <row r="4" spans="1:6" s="3" customFormat="1" ht="14.25" customHeight="1">
      <c r="A4" s="400" t="s">
        <v>106</v>
      </c>
      <c r="B4" s="420" t="s">
        <v>251</v>
      </c>
      <c r="C4" s="421"/>
      <c r="D4" s="420" t="s">
        <v>265</v>
      </c>
      <c r="E4" s="421"/>
      <c r="F4" s="94"/>
    </row>
    <row r="5" spans="1:6" s="3" customFormat="1" ht="14.25" customHeight="1">
      <c r="A5" s="402"/>
      <c r="B5" s="320" t="s">
        <v>249</v>
      </c>
      <c r="C5" s="320" t="s">
        <v>250</v>
      </c>
      <c r="D5" s="320" t="s">
        <v>249</v>
      </c>
      <c r="E5" s="321" t="s">
        <v>250</v>
      </c>
      <c r="F5" s="94"/>
    </row>
    <row r="6" spans="1:6" s="3" customFormat="1" ht="5.25" customHeight="1">
      <c r="A6" s="19"/>
      <c r="B6" s="174"/>
      <c r="C6" s="40"/>
      <c r="D6" s="40"/>
      <c r="E6" s="40"/>
      <c r="F6" s="93"/>
    </row>
    <row r="7" spans="1:6" s="3" customFormat="1" ht="15.75" customHeight="1">
      <c r="A7" s="35">
        <v>23</v>
      </c>
      <c r="B7" s="39">
        <v>481</v>
      </c>
      <c r="C7" s="38">
        <v>12572</v>
      </c>
      <c r="D7" s="38">
        <v>19</v>
      </c>
      <c r="E7" s="38">
        <v>742</v>
      </c>
      <c r="F7" s="6"/>
    </row>
    <row r="8" spans="1:6" s="3" customFormat="1" ht="15" customHeight="1">
      <c r="A8" s="35">
        <v>24</v>
      </c>
      <c r="B8" s="39">
        <v>458</v>
      </c>
      <c r="C8" s="38">
        <v>11714</v>
      </c>
      <c r="D8" s="38">
        <v>13</v>
      </c>
      <c r="E8" s="38">
        <v>574</v>
      </c>
      <c r="F8" s="6"/>
    </row>
    <row r="9" spans="1:6" s="3" customFormat="1" ht="15" customHeight="1">
      <c r="A9" s="35">
        <v>25</v>
      </c>
      <c r="B9" s="39">
        <v>423</v>
      </c>
      <c r="C9" s="38">
        <v>10375</v>
      </c>
      <c r="D9" s="38">
        <v>13</v>
      </c>
      <c r="E9" s="38">
        <v>1305</v>
      </c>
      <c r="F9" s="6"/>
    </row>
    <row r="10" spans="1:6" s="3" customFormat="1" ht="15" customHeight="1">
      <c r="A10" s="18">
        <v>26</v>
      </c>
      <c r="B10" s="38">
        <v>397</v>
      </c>
      <c r="C10" s="38">
        <v>8694</v>
      </c>
      <c r="D10" s="38">
        <v>16</v>
      </c>
      <c r="E10" s="38">
        <v>1598</v>
      </c>
      <c r="F10" s="6"/>
    </row>
    <row r="11" spans="1:6" s="3" customFormat="1" ht="15" customHeight="1">
      <c r="A11" s="18">
        <v>27</v>
      </c>
      <c r="B11" s="38">
        <v>379</v>
      </c>
      <c r="C11" s="38">
        <v>9028</v>
      </c>
      <c r="D11" s="38">
        <v>13</v>
      </c>
      <c r="E11" s="38">
        <v>606</v>
      </c>
      <c r="F11" s="6"/>
    </row>
    <row r="12" spans="1:6" s="3" customFormat="1" ht="5.25" customHeight="1">
      <c r="A12" s="353"/>
      <c r="B12" s="97"/>
      <c r="C12" s="97"/>
      <c r="D12" s="94"/>
      <c r="E12" s="94"/>
      <c r="F12" s="93"/>
    </row>
    <row r="13" spans="1:5" s="3" customFormat="1" ht="13.5" customHeight="1">
      <c r="A13" s="115" t="s">
        <v>283</v>
      </c>
      <c r="B13" s="129"/>
      <c r="C13" s="95"/>
      <c r="D13" s="95"/>
      <c r="E13" s="95"/>
    </row>
  </sheetData>
  <sheetProtection/>
  <mergeCells count="4">
    <mergeCell ref="B4:C4"/>
    <mergeCell ref="D4:E4"/>
    <mergeCell ref="A4:A5"/>
    <mergeCell ref="A2:E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5.75390625" style="159" customWidth="1"/>
    <col min="2" max="5" width="9.75390625" style="150" customWidth="1"/>
    <col min="6" max="7" width="9.625" style="150" customWidth="1"/>
    <col min="8" max="16384" width="9.00390625" style="150" customWidth="1"/>
  </cols>
  <sheetData>
    <row r="1" ht="12.75" customHeight="1">
      <c r="A1" s="112" t="s">
        <v>112</v>
      </c>
    </row>
    <row r="2" spans="1:7" s="184" customFormat="1" ht="18" customHeight="1">
      <c r="A2" s="108" t="s">
        <v>175</v>
      </c>
      <c r="B2" s="9"/>
      <c r="C2" s="9"/>
      <c r="D2" s="9"/>
      <c r="E2" s="9"/>
      <c r="F2" s="9"/>
      <c r="G2" s="9"/>
    </row>
    <row r="3" spans="1:6" s="3" customFormat="1" ht="12">
      <c r="A3" s="177"/>
      <c r="B3" s="94"/>
      <c r="C3" s="94"/>
      <c r="D3" s="94"/>
      <c r="E3" s="94"/>
      <c r="F3" s="94"/>
    </row>
    <row r="4" spans="1:6" s="3" customFormat="1" ht="14.25" customHeight="1">
      <c r="A4" s="400" t="s">
        <v>106</v>
      </c>
      <c r="B4" s="420" t="s">
        <v>264</v>
      </c>
      <c r="C4" s="421"/>
      <c r="D4" s="420" t="s">
        <v>76</v>
      </c>
      <c r="E4" s="421"/>
      <c r="F4" s="86"/>
    </row>
    <row r="5" spans="1:6" s="3" customFormat="1" ht="14.25" customHeight="1">
      <c r="A5" s="402"/>
      <c r="B5" s="320" t="s">
        <v>249</v>
      </c>
      <c r="C5" s="320" t="s">
        <v>250</v>
      </c>
      <c r="D5" s="320" t="s">
        <v>249</v>
      </c>
      <c r="E5" s="321" t="s">
        <v>250</v>
      </c>
      <c r="F5" s="86"/>
    </row>
    <row r="6" spans="1:5" s="3" customFormat="1" ht="5.25" customHeight="1">
      <c r="A6" s="19"/>
      <c r="B6" s="174"/>
      <c r="C6" s="40"/>
      <c r="D6" s="40"/>
      <c r="E6" s="40"/>
    </row>
    <row r="7" spans="1:5" s="21" customFormat="1" ht="15.75" customHeight="1">
      <c r="A7" s="35">
        <v>23</v>
      </c>
      <c r="B7" s="39">
        <v>3728</v>
      </c>
      <c r="C7" s="38">
        <v>25829</v>
      </c>
      <c r="D7" s="38">
        <v>454</v>
      </c>
      <c r="E7" s="38">
        <v>6135</v>
      </c>
    </row>
    <row r="8" spans="1:5" s="21" customFormat="1" ht="15.75" customHeight="1">
      <c r="A8" s="35">
        <v>24</v>
      </c>
      <c r="B8" s="39">
        <v>3980</v>
      </c>
      <c r="C8" s="38">
        <v>26794</v>
      </c>
      <c r="D8" s="38">
        <v>453</v>
      </c>
      <c r="E8" s="38">
        <v>6223</v>
      </c>
    </row>
    <row r="9" spans="1:5" s="21" customFormat="1" ht="15.75" customHeight="1">
      <c r="A9" s="35">
        <v>25</v>
      </c>
      <c r="B9" s="39">
        <v>3736</v>
      </c>
      <c r="C9" s="38">
        <v>23016</v>
      </c>
      <c r="D9" s="38">
        <v>378</v>
      </c>
      <c r="E9" s="38">
        <v>5535</v>
      </c>
    </row>
    <row r="10" spans="1:5" s="21" customFormat="1" ht="15.75" customHeight="1">
      <c r="A10" s="18">
        <v>26</v>
      </c>
      <c r="B10" s="38">
        <v>4159</v>
      </c>
      <c r="C10" s="38">
        <v>25538</v>
      </c>
      <c r="D10" s="38">
        <v>342</v>
      </c>
      <c r="E10" s="38">
        <v>5875</v>
      </c>
    </row>
    <row r="11" spans="1:5" s="21" customFormat="1" ht="15.75" customHeight="1">
      <c r="A11" s="18">
        <v>27</v>
      </c>
      <c r="B11" s="38">
        <v>4251</v>
      </c>
      <c r="C11" s="38">
        <v>24133</v>
      </c>
      <c r="D11" s="38">
        <v>359</v>
      </c>
      <c r="E11" s="38">
        <v>5164</v>
      </c>
    </row>
    <row r="12" spans="1:5" ht="5.25" customHeight="1">
      <c r="A12" s="355"/>
      <c r="B12" s="178"/>
      <c r="C12" s="178"/>
      <c r="D12" s="171"/>
      <c r="E12" s="171"/>
    </row>
    <row r="13" spans="1:6" ht="13.5" customHeight="1">
      <c r="A13" s="156" t="s">
        <v>283</v>
      </c>
      <c r="B13" s="10"/>
      <c r="C13" s="10"/>
      <c r="D13" s="10"/>
      <c r="E13" s="10"/>
      <c r="F13" s="171"/>
    </row>
    <row r="14" ht="13.5">
      <c r="A14" s="127"/>
    </row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6.625" style="50" customWidth="1"/>
    <col min="2" max="10" width="8.625" style="52" customWidth="1"/>
    <col min="11" max="16384" width="9.00390625" style="50" customWidth="1"/>
  </cols>
  <sheetData>
    <row r="1" s="114" customFormat="1" ht="12.75" customHeight="1">
      <c r="A1" s="112" t="s">
        <v>112</v>
      </c>
    </row>
    <row r="2" spans="1:11" ht="18" customHeight="1">
      <c r="A2" s="108" t="s">
        <v>114</v>
      </c>
      <c r="B2" s="142"/>
      <c r="C2" s="142"/>
      <c r="D2" s="142"/>
      <c r="E2" s="142"/>
      <c r="F2" s="142"/>
      <c r="G2" s="142"/>
      <c r="H2" s="142"/>
      <c r="K2" s="74"/>
    </row>
    <row r="3" spans="1:11" ht="9.75" customHeight="1">
      <c r="A3" s="77"/>
      <c r="B3" s="77"/>
      <c r="C3" s="77"/>
      <c r="D3" s="77"/>
      <c r="E3" s="77"/>
      <c r="F3" s="77"/>
      <c r="G3" s="77"/>
      <c r="H3" s="77"/>
      <c r="K3" s="74"/>
    </row>
    <row r="4" spans="1:11" ht="15.75" customHeight="1">
      <c r="A4" s="378" t="s">
        <v>183</v>
      </c>
      <c r="B4" s="380" t="s">
        <v>109</v>
      </c>
      <c r="C4" s="381"/>
      <c r="D4" s="382"/>
      <c r="E4" s="380" t="s">
        <v>137</v>
      </c>
      <c r="F4" s="381"/>
      <c r="G4" s="382"/>
      <c r="H4" s="380" t="s">
        <v>133</v>
      </c>
      <c r="I4" s="381"/>
      <c r="J4" s="381"/>
      <c r="K4" s="74"/>
    </row>
    <row r="5" spans="1:11" ht="24" customHeight="1">
      <c r="A5" s="379"/>
      <c r="B5" s="17" t="s">
        <v>15</v>
      </c>
      <c r="C5" s="272" t="s">
        <v>9</v>
      </c>
      <c r="D5" s="272" t="s">
        <v>10</v>
      </c>
      <c r="E5" s="17" t="s">
        <v>15</v>
      </c>
      <c r="F5" s="272" t="s">
        <v>9</v>
      </c>
      <c r="G5" s="272" t="s">
        <v>10</v>
      </c>
      <c r="H5" s="272" t="s">
        <v>15</v>
      </c>
      <c r="I5" s="17" t="s">
        <v>9</v>
      </c>
      <c r="J5" s="17" t="s">
        <v>10</v>
      </c>
      <c r="K5" s="74"/>
    </row>
    <row r="6" spans="1:11" ht="5.25" customHeight="1">
      <c r="A6" s="18"/>
      <c r="B6" s="62"/>
      <c r="C6" s="58"/>
      <c r="D6" s="19"/>
      <c r="F6" s="19"/>
      <c r="G6" s="19"/>
      <c r="H6" s="62"/>
      <c r="K6" s="74"/>
    </row>
    <row r="7" spans="1:11" s="41" customFormat="1" ht="15.75" customHeight="1">
      <c r="A7" s="18">
        <v>23</v>
      </c>
      <c r="B7" s="257">
        <f>SUM(C7:D7)</f>
        <v>202231</v>
      </c>
      <c r="C7" s="257">
        <f aca="true" t="shared" si="0" ref="C7:D9">SUM(F7,I7)</f>
        <v>98498</v>
      </c>
      <c r="D7" s="257">
        <f t="shared" si="0"/>
        <v>103733</v>
      </c>
      <c r="E7" s="257">
        <f>SUM(F7:G7)</f>
        <v>120358</v>
      </c>
      <c r="F7" s="257">
        <v>71392</v>
      </c>
      <c r="G7" s="257">
        <v>48966</v>
      </c>
      <c r="H7" s="257">
        <f>SUM(I7:J7)</f>
        <v>81873</v>
      </c>
      <c r="I7" s="257">
        <v>27106</v>
      </c>
      <c r="J7" s="257">
        <v>54767</v>
      </c>
      <c r="K7" s="44"/>
    </row>
    <row r="8" spans="1:11" s="41" customFormat="1" ht="15.75" customHeight="1">
      <c r="A8" s="18">
        <v>24</v>
      </c>
      <c r="B8" s="257">
        <f>SUM(C8:D8)</f>
        <v>206389</v>
      </c>
      <c r="C8" s="257">
        <f t="shared" si="0"/>
        <v>99690</v>
      </c>
      <c r="D8" s="257">
        <f t="shared" si="0"/>
        <v>106699</v>
      </c>
      <c r="E8" s="257">
        <f>SUM(F8:G8)</f>
        <v>125500</v>
      </c>
      <c r="F8" s="257">
        <v>73189</v>
      </c>
      <c r="G8" s="257">
        <v>52311</v>
      </c>
      <c r="H8" s="257">
        <f>SUM(I8:J8)</f>
        <v>80889</v>
      </c>
      <c r="I8" s="257">
        <v>26501</v>
      </c>
      <c r="J8" s="257">
        <v>54388</v>
      </c>
      <c r="K8" s="44"/>
    </row>
    <row r="9" spans="1:11" s="41" customFormat="1" ht="15.75" customHeight="1">
      <c r="A9" s="18">
        <v>25</v>
      </c>
      <c r="B9" s="257">
        <f>SUM(C9:D9)</f>
        <v>206988</v>
      </c>
      <c r="C9" s="257">
        <f t="shared" si="0"/>
        <v>99309</v>
      </c>
      <c r="D9" s="257">
        <f t="shared" si="0"/>
        <v>107679</v>
      </c>
      <c r="E9" s="257">
        <f>SUM(F9:G9)</f>
        <v>124096</v>
      </c>
      <c r="F9" s="257">
        <v>71785</v>
      </c>
      <c r="G9" s="257">
        <v>52311</v>
      </c>
      <c r="H9" s="257">
        <f>SUM(I9:J9)</f>
        <v>82892</v>
      </c>
      <c r="I9" s="257">
        <v>27524</v>
      </c>
      <c r="J9" s="257">
        <v>55368</v>
      </c>
      <c r="K9" s="44"/>
    </row>
    <row r="10" spans="1:11" s="41" customFormat="1" ht="15.75" customHeight="1">
      <c r="A10" s="18">
        <v>26</v>
      </c>
      <c r="B10" s="257">
        <v>211671</v>
      </c>
      <c r="C10" s="257">
        <v>100183</v>
      </c>
      <c r="D10" s="257">
        <v>111488</v>
      </c>
      <c r="E10" s="257">
        <v>123824</v>
      </c>
      <c r="F10" s="257">
        <v>70670</v>
      </c>
      <c r="G10" s="257">
        <v>53154</v>
      </c>
      <c r="H10" s="257">
        <v>87847</v>
      </c>
      <c r="I10" s="257">
        <v>29513</v>
      </c>
      <c r="J10" s="257">
        <v>58334</v>
      </c>
      <c r="K10" s="44"/>
    </row>
    <row r="11" spans="1:11" s="27" customFormat="1" ht="15.75" customHeight="1">
      <c r="A11" s="18">
        <v>27</v>
      </c>
      <c r="B11" s="342">
        <f>SUM(C11:D11)</f>
        <v>198947</v>
      </c>
      <c r="C11" s="257">
        <f>SUM(F11,I11)</f>
        <v>93843</v>
      </c>
      <c r="D11" s="342">
        <f>SUM(D13:D16)</f>
        <v>105104</v>
      </c>
      <c r="E11" s="257">
        <f>SUM(F11:G11)</f>
        <v>119339</v>
      </c>
      <c r="F11" s="342">
        <f>SUM(F13:F16)</f>
        <v>67095</v>
      </c>
      <c r="G11" s="342">
        <f>SUM(G13:G16)</f>
        <v>52244</v>
      </c>
      <c r="H11" s="257">
        <f>SUM(I11:J11)</f>
        <v>79608</v>
      </c>
      <c r="I11" s="342">
        <f>SUM(I13:I16)</f>
        <v>26748</v>
      </c>
      <c r="J11" s="342">
        <f>SUM(J13:J16)</f>
        <v>52860</v>
      </c>
      <c r="K11" s="29"/>
    </row>
    <row r="12" spans="1:11" ht="5.25" customHeight="1">
      <c r="A12" s="11"/>
      <c r="B12" s="258"/>
      <c r="C12" s="258"/>
      <c r="D12" s="258"/>
      <c r="E12" s="297"/>
      <c r="F12" s="258"/>
      <c r="G12" s="258"/>
      <c r="H12" s="258"/>
      <c r="I12" s="297"/>
      <c r="J12" s="297"/>
      <c r="K12" s="74"/>
    </row>
    <row r="13" spans="1:11" ht="15.75" customHeight="1">
      <c r="A13" s="190" t="s">
        <v>184</v>
      </c>
      <c r="B13" s="257">
        <f>SUM(C13:D13)</f>
        <v>90791</v>
      </c>
      <c r="C13" s="257">
        <f aca="true" t="shared" si="1" ref="C13:D16">SUM(F13,I13)</f>
        <v>38669</v>
      </c>
      <c r="D13" s="257">
        <f t="shared" si="1"/>
        <v>52122</v>
      </c>
      <c r="E13" s="257">
        <f>SUM(F13:G13)</f>
        <v>47187</v>
      </c>
      <c r="F13" s="257">
        <v>23605</v>
      </c>
      <c r="G13" s="257">
        <v>23582</v>
      </c>
      <c r="H13" s="257">
        <f>SUM(I13:J13)</f>
        <v>43604</v>
      </c>
      <c r="I13" s="257">
        <v>15064</v>
      </c>
      <c r="J13" s="257">
        <v>28540</v>
      </c>
      <c r="K13" s="74"/>
    </row>
    <row r="14" spans="1:11" ht="15.75" customHeight="1">
      <c r="A14" s="190" t="s">
        <v>185</v>
      </c>
      <c r="B14" s="257">
        <f>SUM(C14:D14)</f>
        <v>31179</v>
      </c>
      <c r="C14" s="257">
        <f t="shared" si="1"/>
        <v>12096</v>
      </c>
      <c r="D14" s="257">
        <f t="shared" si="1"/>
        <v>19083</v>
      </c>
      <c r="E14" s="257">
        <f>SUM(F14:G14)</f>
        <v>19895</v>
      </c>
      <c r="F14" s="257">
        <v>9082</v>
      </c>
      <c r="G14" s="257">
        <v>10813</v>
      </c>
      <c r="H14" s="257">
        <f>SUM(I14:J14)</f>
        <v>11284</v>
      </c>
      <c r="I14" s="257">
        <v>3014</v>
      </c>
      <c r="J14" s="257">
        <v>8270</v>
      </c>
      <c r="K14" s="74"/>
    </row>
    <row r="15" spans="1:11" ht="15.75" customHeight="1">
      <c r="A15" s="18" t="s">
        <v>11</v>
      </c>
      <c r="B15" s="257">
        <f>SUM(C15:D15)</f>
        <v>26153</v>
      </c>
      <c r="C15" s="257">
        <f t="shared" si="1"/>
        <v>15198</v>
      </c>
      <c r="D15" s="257">
        <f t="shared" si="1"/>
        <v>10955</v>
      </c>
      <c r="E15" s="257">
        <f>SUM(F15:G15)</f>
        <v>16950</v>
      </c>
      <c r="F15" s="257">
        <v>11135</v>
      </c>
      <c r="G15" s="257">
        <v>5815</v>
      </c>
      <c r="H15" s="257">
        <f>SUM(I15:J15)</f>
        <v>9203</v>
      </c>
      <c r="I15" s="257">
        <v>4063</v>
      </c>
      <c r="J15" s="257">
        <v>5140</v>
      </c>
      <c r="K15" s="74"/>
    </row>
    <row r="16" spans="1:11" ht="15.75" customHeight="1">
      <c r="A16" s="18" t="s">
        <v>12</v>
      </c>
      <c r="B16" s="257">
        <f>SUM(C16:D16)</f>
        <v>50824</v>
      </c>
      <c r="C16" s="257">
        <f t="shared" si="1"/>
        <v>27880</v>
      </c>
      <c r="D16" s="257">
        <f t="shared" si="1"/>
        <v>22944</v>
      </c>
      <c r="E16" s="257">
        <f>SUM(F16:G16)</f>
        <v>35307</v>
      </c>
      <c r="F16" s="257">
        <v>23273</v>
      </c>
      <c r="G16" s="257">
        <v>12034</v>
      </c>
      <c r="H16" s="257">
        <f>SUM(I16:J16)</f>
        <v>15517</v>
      </c>
      <c r="I16" s="257">
        <v>4607</v>
      </c>
      <c r="J16" s="257">
        <v>10910</v>
      </c>
      <c r="K16" s="74"/>
    </row>
    <row r="17" spans="1:11" ht="5.25" customHeight="1">
      <c r="A17" s="24"/>
      <c r="B17" s="201"/>
      <c r="C17" s="202"/>
      <c r="D17" s="203"/>
      <c r="E17" s="201"/>
      <c r="F17" s="203"/>
      <c r="G17" s="203"/>
      <c r="H17" s="203"/>
      <c r="I17" s="304"/>
      <c r="J17" s="304"/>
      <c r="K17" s="74"/>
    </row>
    <row r="18" spans="1:11" ht="13.5" customHeight="1">
      <c r="A18" s="115" t="s">
        <v>280</v>
      </c>
      <c r="B18" s="10"/>
      <c r="C18" s="10"/>
      <c r="D18" s="10"/>
      <c r="E18" s="10"/>
      <c r="F18" s="10"/>
      <c r="G18" s="10"/>
      <c r="H18" s="10"/>
      <c r="K18" s="74"/>
    </row>
    <row r="19" ht="13.5">
      <c r="K19" s="74"/>
    </row>
    <row r="20" spans="1:10" ht="13.5">
      <c r="A20" s="116"/>
      <c r="B20" s="125"/>
      <c r="C20" s="125"/>
      <c r="D20" s="125"/>
      <c r="E20" s="125"/>
      <c r="F20" s="125"/>
      <c r="G20" s="125"/>
      <c r="H20" s="125"/>
      <c r="I20" s="125"/>
      <c r="J20" s="125"/>
    </row>
    <row r="21" ht="13.5">
      <c r="A21" s="116"/>
    </row>
    <row r="22" ht="13.5">
      <c r="A22" s="116"/>
    </row>
  </sheetData>
  <sheetProtection/>
  <mergeCells count="4"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5.75390625" style="52" customWidth="1"/>
    <col min="2" max="7" width="9.75390625" style="52" customWidth="1"/>
    <col min="8" max="16384" width="9.00390625" style="50" customWidth="1"/>
  </cols>
  <sheetData>
    <row r="1" ht="12.75" customHeight="1">
      <c r="A1" s="112" t="s">
        <v>112</v>
      </c>
    </row>
    <row r="2" spans="1:8" ht="18" customHeight="1">
      <c r="A2" s="108" t="s">
        <v>170</v>
      </c>
      <c r="B2" s="142"/>
      <c r="C2" s="142"/>
      <c r="D2" s="142"/>
      <c r="E2" s="142"/>
      <c r="F2" s="142"/>
      <c r="G2" s="142"/>
      <c r="H2" s="74"/>
    </row>
    <row r="3" spans="1:8" ht="12.75" customHeight="1">
      <c r="A3" s="77"/>
      <c r="B3" s="77"/>
      <c r="C3" s="77"/>
      <c r="D3" s="77"/>
      <c r="E3" s="77"/>
      <c r="F3" s="77"/>
      <c r="G3" s="77"/>
      <c r="H3" s="74"/>
    </row>
    <row r="4" spans="1:8" s="27" customFormat="1" ht="15" customHeight="1">
      <c r="A4" s="366" t="s">
        <v>106</v>
      </c>
      <c r="B4" s="420" t="s">
        <v>109</v>
      </c>
      <c r="C4" s="434"/>
      <c r="D4" s="420" t="s">
        <v>266</v>
      </c>
      <c r="E4" s="434"/>
      <c r="F4" s="420" t="s">
        <v>267</v>
      </c>
      <c r="G4" s="421"/>
      <c r="H4" s="29"/>
    </row>
    <row r="5" spans="1:8" s="27" customFormat="1" ht="15" customHeight="1">
      <c r="A5" s="367"/>
      <c r="B5" s="322" t="s">
        <v>224</v>
      </c>
      <c r="C5" s="320" t="s">
        <v>250</v>
      </c>
      <c r="D5" s="322" t="s">
        <v>224</v>
      </c>
      <c r="E5" s="320" t="s">
        <v>250</v>
      </c>
      <c r="F5" s="322" t="s">
        <v>224</v>
      </c>
      <c r="G5" s="321" t="s">
        <v>250</v>
      </c>
      <c r="H5" s="29"/>
    </row>
    <row r="6" spans="1:8" s="27" customFormat="1" ht="5.25" customHeight="1">
      <c r="A6" s="40"/>
      <c r="B6" s="296"/>
      <c r="C6" s="251"/>
      <c r="D6" s="201"/>
      <c r="E6" s="201"/>
      <c r="F6" s="201"/>
      <c r="G6" s="201"/>
      <c r="H6" s="29"/>
    </row>
    <row r="7" spans="1:8" s="21" customFormat="1" ht="18" customHeight="1">
      <c r="A7" s="35">
        <v>23</v>
      </c>
      <c r="B7" s="232">
        <f aca="true" t="shared" si="0" ref="B7:C11">SUM(D7,F7)</f>
        <v>1040</v>
      </c>
      <c r="C7" s="226">
        <f t="shared" si="0"/>
        <v>7648</v>
      </c>
      <c r="D7" s="226">
        <v>1038</v>
      </c>
      <c r="E7" s="226">
        <v>7644</v>
      </c>
      <c r="F7" s="226">
        <v>2</v>
      </c>
      <c r="G7" s="226">
        <v>4</v>
      </c>
      <c r="H7" s="36"/>
    </row>
    <row r="8" spans="1:8" s="21" customFormat="1" ht="18" customHeight="1">
      <c r="A8" s="35">
        <v>24</v>
      </c>
      <c r="B8" s="232">
        <f t="shared" si="0"/>
        <v>1195</v>
      </c>
      <c r="C8" s="226">
        <f t="shared" si="0"/>
        <v>7950</v>
      </c>
      <c r="D8" s="226">
        <v>1193</v>
      </c>
      <c r="E8" s="226">
        <v>7885</v>
      </c>
      <c r="F8" s="226">
        <v>2</v>
      </c>
      <c r="G8" s="226">
        <v>65</v>
      </c>
      <c r="H8" s="36"/>
    </row>
    <row r="9" spans="1:8" s="21" customFormat="1" ht="18" customHeight="1">
      <c r="A9" s="35">
        <v>25</v>
      </c>
      <c r="B9" s="232">
        <f t="shared" si="0"/>
        <v>1111</v>
      </c>
      <c r="C9" s="226">
        <f t="shared" si="0"/>
        <v>7979</v>
      </c>
      <c r="D9" s="226">
        <v>1110</v>
      </c>
      <c r="E9" s="226">
        <v>7939</v>
      </c>
      <c r="F9" s="226">
        <v>1</v>
      </c>
      <c r="G9" s="226">
        <v>40</v>
      </c>
      <c r="H9" s="36"/>
    </row>
    <row r="10" spans="1:8" s="21" customFormat="1" ht="18" customHeight="1">
      <c r="A10" s="18">
        <v>26</v>
      </c>
      <c r="B10" s="226">
        <f t="shared" si="0"/>
        <v>1115</v>
      </c>
      <c r="C10" s="226">
        <f t="shared" si="0"/>
        <v>7978</v>
      </c>
      <c r="D10" s="226">
        <v>1113</v>
      </c>
      <c r="E10" s="226">
        <v>7961</v>
      </c>
      <c r="F10" s="226">
        <v>2</v>
      </c>
      <c r="G10" s="226">
        <v>17</v>
      </c>
      <c r="H10" s="36"/>
    </row>
    <row r="11" spans="1:8" s="21" customFormat="1" ht="18" customHeight="1">
      <c r="A11" s="18">
        <v>27</v>
      </c>
      <c r="B11" s="226">
        <f t="shared" si="0"/>
        <v>1268</v>
      </c>
      <c r="C11" s="226">
        <f t="shared" si="0"/>
        <v>8439</v>
      </c>
      <c r="D11" s="226">
        <v>1268</v>
      </c>
      <c r="E11" s="226">
        <v>8439</v>
      </c>
      <c r="F11" s="226">
        <v>0</v>
      </c>
      <c r="G11" s="226">
        <v>0</v>
      </c>
      <c r="H11" s="36"/>
    </row>
    <row r="12" spans="1:8" s="27" customFormat="1" ht="5.25" customHeight="1">
      <c r="A12" s="85"/>
      <c r="B12" s="253"/>
      <c r="C12" s="252"/>
      <c r="D12" s="221"/>
      <c r="E12" s="221"/>
      <c r="F12" s="221"/>
      <c r="G12" s="221"/>
      <c r="H12" s="29"/>
    </row>
    <row r="13" spans="1:8" s="164" customFormat="1" ht="13.5" customHeight="1">
      <c r="A13" s="156" t="s">
        <v>124</v>
      </c>
      <c r="B13" s="264"/>
      <c r="C13" s="264"/>
      <c r="D13" s="264"/>
      <c r="E13" s="264"/>
      <c r="F13" s="264"/>
      <c r="G13" s="264"/>
      <c r="H13" s="163"/>
    </row>
    <row r="14" spans="1:8" s="164" customFormat="1" ht="13.5" customHeight="1">
      <c r="A14" s="266" t="s">
        <v>282</v>
      </c>
      <c r="B14" s="157"/>
      <c r="C14" s="157"/>
      <c r="D14" s="157"/>
      <c r="E14" s="157"/>
      <c r="F14" s="157"/>
      <c r="G14" s="157"/>
      <c r="H14" s="163"/>
    </row>
    <row r="15" spans="1:8" s="27" customFormat="1" ht="13.5">
      <c r="A15" s="60"/>
      <c r="B15" s="60"/>
      <c r="C15" s="60"/>
      <c r="D15" s="60"/>
      <c r="E15" s="60"/>
      <c r="F15" s="60"/>
      <c r="G15" s="60"/>
      <c r="H15" s="29"/>
    </row>
    <row r="16" spans="1:7" s="27" customFormat="1" ht="13.5">
      <c r="A16" s="60"/>
      <c r="B16" s="60"/>
      <c r="C16" s="60"/>
      <c r="D16" s="60"/>
      <c r="E16" s="60"/>
      <c r="F16" s="60"/>
      <c r="G16" s="60"/>
    </row>
    <row r="17" spans="1:7" s="27" customFormat="1" ht="13.5">
      <c r="A17" s="60"/>
      <c r="B17" s="60"/>
      <c r="C17" s="60"/>
      <c r="D17" s="60"/>
      <c r="E17" s="60"/>
      <c r="F17" s="60"/>
      <c r="G17" s="60"/>
    </row>
    <row r="18" spans="1:7" s="27" customFormat="1" ht="13.5">
      <c r="A18" s="60"/>
      <c r="B18" s="60"/>
      <c r="C18" s="60"/>
      <c r="D18" s="60"/>
      <c r="E18" s="60"/>
      <c r="F18" s="60"/>
      <c r="G18" s="60"/>
    </row>
    <row r="19" spans="1:7" s="27" customFormat="1" ht="13.5">
      <c r="A19" s="60"/>
      <c r="B19" s="60"/>
      <c r="C19" s="60"/>
      <c r="D19" s="60"/>
      <c r="E19" s="60"/>
      <c r="F19" s="60"/>
      <c r="G19" s="60"/>
    </row>
    <row r="20" spans="1:7" s="27" customFormat="1" ht="13.5">
      <c r="A20" s="60"/>
      <c r="B20" s="60"/>
      <c r="C20" s="60"/>
      <c r="D20" s="60"/>
      <c r="E20" s="60"/>
      <c r="F20" s="7"/>
      <c r="G20" s="60"/>
    </row>
    <row r="21" spans="1:7" s="27" customFormat="1" ht="13.5">
      <c r="A21" s="60"/>
      <c r="B21" s="60"/>
      <c r="C21" s="60"/>
      <c r="D21" s="60"/>
      <c r="E21" s="60"/>
      <c r="F21" s="60"/>
      <c r="G21" s="60"/>
    </row>
    <row r="22" spans="1:7" s="27" customFormat="1" ht="13.5">
      <c r="A22" s="60"/>
      <c r="B22" s="60"/>
      <c r="C22" s="60"/>
      <c r="D22" s="60"/>
      <c r="E22" s="60"/>
      <c r="F22" s="60"/>
      <c r="G22" s="60"/>
    </row>
    <row r="23" spans="1:7" s="27" customFormat="1" ht="13.5">
      <c r="A23" s="60"/>
      <c r="B23" s="60"/>
      <c r="C23" s="60"/>
      <c r="D23" s="60"/>
      <c r="E23" s="60"/>
      <c r="F23" s="60"/>
      <c r="G23" s="60"/>
    </row>
    <row r="24" spans="1:7" s="27" customFormat="1" ht="13.5">
      <c r="A24" s="60"/>
      <c r="B24" s="60"/>
      <c r="C24" s="60"/>
      <c r="D24" s="60"/>
      <c r="E24" s="60"/>
      <c r="F24" s="60"/>
      <c r="G24" s="60"/>
    </row>
    <row r="25" spans="1:7" s="27" customFormat="1" ht="13.5">
      <c r="A25" s="60"/>
      <c r="B25" s="60"/>
      <c r="C25" s="60"/>
      <c r="D25" s="60"/>
      <c r="E25" s="60"/>
      <c r="F25" s="60"/>
      <c r="G25" s="60"/>
    </row>
    <row r="26" spans="1:7" s="27" customFormat="1" ht="13.5">
      <c r="A26" s="60"/>
      <c r="B26" s="60"/>
      <c r="C26" s="60"/>
      <c r="D26" s="60"/>
      <c r="E26" s="60"/>
      <c r="F26" s="60"/>
      <c r="G26" s="60"/>
    </row>
    <row r="27" spans="1:7" s="27" customFormat="1" ht="13.5">
      <c r="A27" s="60"/>
      <c r="B27" s="60"/>
      <c r="C27" s="60"/>
      <c r="D27" s="60"/>
      <c r="E27" s="60"/>
      <c r="F27" s="60"/>
      <c r="G27" s="60"/>
    </row>
    <row r="28" spans="1:7" s="27" customFormat="1" ht="13.5">
      <c r="A28" s="60"/>
      <c r="B28" s="60"/>
      <c r="C28" s="60"/>
      <c r="D28" s="60"/>
      <c r="E28" s="60"/>
      <c r="F28" s="60"/>
      <c r="G28" s="60"/>
    </row>
    <row r="29" spans="1:7" s="27" customFormat="1" ht="13.5">
      <c r="A29" s="60"/>
      <c r="B29" s="60"/>
      <c r="C29" s="60"/>
      <c r="D29" s="60"/>
      <c r="E29" s="60"/>
      <c r="F29" s="60"/>
      <c r="G29" s="60"/>
    </row>
    <row r="30" spans="1:7" s="27" customFormat="1" ht="13.5">
      <c r="A30" s="60"/>
      <c r="B30" s="60"/>
      <c r="C30" s="60"/>
      <c r="D30" s="60"/>
      <c r="E30" s="60"/>
      <c r="F30" s="60"/>
      <c r="G30" s="60"/>
    </row>
    <row r="31" spans="1:7" s="27" customFormat="1" ht="13.5">
      <c r="A31" s="60"/>
      <c r="B31" s="60"/>
      <c r="C31" s="60"/>
      <c r="D31" s="60"/>
      <c r="E31" s="60"/>
      <c r="F31" s="60"/>
      <c r="G31" s="60"/>
    </row>
    <row r="32" spans="1:7" s="27" customFormat="1" ht="13.5">
      <c r="A32" s="60"/>
      <c r="B32" s="60"/>
      <c r="C32" s="60"/>
      <c r="D32" s="60"/>
      <c r="E32" s="60"/>
      <c r="F32" s="60"/>
      <c r="G32" s="60"/>
    </row>
    <row r="33" spans="1:7" s="27" customFormat="1" ht="13.5">
      <c r="A33" s="60"/>
      <c r="B33" s="60"/>
      <c r="C33" s="60"/>
      <c r="D33" s="60"/>
      <c r="E33" s="60"/>
      <c r="F33" s="60"/>
      <c r="G33" s="60"/>
    </row>
    <row r="34" spans="1:7" s="27" customFormat="1" ht="13.5">
      <c r="A34" s="60"/>
      <c r="B34" s="60"/>
      <c r="C34" s="60"/>
      <c r="D34" s="60"/>
      <c r="E34" s="60"/>
      <c r="F34" s="60"/>
      <c r="G34" s="60"/>
    </row>
    <row r="35" spans="1:7" s="27" customFormat="1" ht="13.5">
      <c r="A35" s="60"/>
      <c r="B35" s="60"/>
      <c r="C35" s="60"/>
      <c r="D35" s="60"/>
      <c r="E35" s="60"/>
      <c r="F35" s="60"/>
      <c r="G35" s="60"/>
    </row>
    <row r="36" spans="1:7" s="27" customFormat="1" ht="13.5">
      <c r="A36" s="60"/>
      <c r="B36" s="60"/>
      <c r="C36" s="60"/>
      <c r="D36" s="60"/>
      <c r="E36" s="60"/>
      <c r="F36" s="60"/>
      <c r="G36" s="60"/>
    </row>
  </sheetData>
  <sheetProtection/>
  <mergeCells count="4"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2" sqref="A2:M27"/>
    </sheetView>
  </sheetViews>
  <sheetFormatPr defaultColWidth="9.00390625" defaultRowHeight="13.5"/>
  <cols>
    <col min="1" max="1" width="4.375" style="52" customWidth="1"/>
    <col min="2" max="2" width="6.375" style="52" customWidth="1"/>
    <col min="3" max="3" width="7.375" style="52" customWidth="1"/>
    <col min="4" max="4" width="6.375" style="52" customWidth="1"/>
    <col min="5" max="5" width="7.375" style="52" customWidth="1"/>
    <col min="6" max="6" width="6.375" style="52" customWidth="1"/>
    <col min="7" max="7" width="7.375" style="52" customWidth="1"/>
    <col min="8" max="8" width="6.375" style="52" customWidth="1"/>
    <col min="9" max="9" width="7.375" style="52" customWidth="1"/>
    <col min="10" max="10" width="6.375" style="52" customWidth="1"/>
    <col min="11" max="11" width="7.375" style="52" customWidth="1"/>
    <col min="12" max="12" width="6.375" style="52" customWidth="1"/>
    <col min="13" max="13" width="7.375" style="52" customWidth="1"/>
    <col min="14" max="16384" width="9.00390625" style="50" customWidth="1"/>
  </cols>
  <sheetData>
    <row r="1" spans="1:14" ht="12.75" customHeight="1">
      <c r="A1" s="112" t="s">
        <v>112</v>
      </c>
      <c r="N1" s="74"/>
    </row>
    <row r="2" spans="1:14" s="27" customFormat="1" ht="18" customHeight="1">
      <c r="A2" s="108" t="s">
        <v>171</v>
      </c>
      <c r="B2" s="151"/>
      <c r="C2" s="151"/>
      <c r="D2" s="151"/>
      <c r="E2" s="151"/>
      <c r="F2" s="151"/>
      <c r="G2" s="179"/>
      <c r="H2" s="179"/>
      <c r="I2" s="179"/>
      <c r="J2" s="179"/>
      <c r="K2" s="179"/>
      <c r="L2" s="179"/>
      <c r="M2" s="179"/>
      <c r="N2" s="29"/>
    </row>
    <row r="3" spans="1:14" s="27" customFormat="1" ht="12.75" customHeight="1">
      <c r="A3" s="88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9"/>
    </row>
    <row r="4" spans="1:14" s="27" customFormat="1" ht="15" customHeight="1">
      <c r="A4" s="436" t="s">
        <v>106</v>
      </c>
      <c r="B4" s="386" t="s">
        <v>77</v>
      </c>
      <c r="C4" s="387"/>
      <c r="D4" s="386" t="s">
        <v>78</v>
      </c>
      <c r="E4" s="387"/>
      <c r="F4" s="386" t="s">
        <v>79</v>
      </c>
      <c r="G4" s="387"/>
      <c r="H4" s="386" t="s">
        <v>80</v>
      </c>
      <c r="I4" s="387"/>
      <c r="J4" s="386" t="s">
        <v>81</v>
      </c>
      <c r="K4" s="387"/>
      <c r="L4" s="386" t="s">
        <v>82</v>
      </c>
      <c r="M4" s="383"/>
      <c r="N4" s="29"/>
    </row>
    <row r="5" spans="1:14" s="27" customFormat="1" ht="15" customHeight="1">
      <c r="A5" s="437"/>
      <c r="B5" s="15" t="s">
        <v>224</v>
      </c>
      <c r="C5" s="15" t="s">
        <v>32</v>
      </c>
      <c r="D5" s="15" t="s">
        <v>224</v>
      </c>
      <c r="E5" s="15" t="s">
        <v>32</v>
      </c>
      <c r="F5" s="15" t="s">
        <v>224</v>
      </c>
      <c r="G5" s="15" t="s">
        <v>32</v>
      </c>
      <c r="H5" s="15" t="s">
        <v>224</v>
      </c>
      <c r="I5" s="15" t="s">
        <v>32</v>
      </c>
      <c r="J5" s="15" t="s">
        <v>224</v>
      </c>
      <c r="K5" s="15" t="s">
        <v>32</v>
      </c>
      <c r="L5" s="15" t="s">
        <v>224</v>
      </c>
      <c r="M5" s="17" t="s">
        <v>32</v>
      </c>
      <c r="N5" s="29"/>
    </row>
    <row r="6" spans="1:14" s="27" customFormat="1" ht="5.25" customHeight="1">
      <c r="A6" s="32"/>
      <c r="B6" s="180"/>
      <c r="C6" s="72"/>
      <c r="D6" s="60"/>
      <c r="E6" s="60"/>
      <c r="F6" s="60"/>
      <c r="G6" s="60"/>
      <c r="H6" s="32"/>
      <c r="I6" s="32"/>
      <c r="J6" s="60"/>
      <c r="K6" s="60"/>
      <c r="L6" s="32"/>
      <c r="M6" s="72"/>
      <c r="N6" s="29"/>
    </row>
    <row r="7" spans="1:14" ht="18" customHeight="1">
      <c r="A7" s="35">
        <v>23</v>
      </c>
      <c r="B7" s="39">
        <v>1249</v>
      </c>
      <c r="C7" s="38">
        <v>19364</v>
      </c>
      <c r="D7" s="38">
        <v>1736</v>
      </c>
      <c r="E7" s="38">
        <v>24013</v>
      </c>
      <c r="F7" s="38">
        <v>761</v>
      </c>
      <c r="G7" s="38">
        <v>9756</v>
      </c>
      <c r="H7" s="38">
        <v>1750</v>
      </c>
      <c r="I7" s="38">
        <v>29326</v>
      </c>
      <c r="J7" s="38">
        <v>2358</v>
      </c>
      <c r="K7" s="38">
        <v>40953</v>
      </c>
      <c r="L7" s="38">
        <v>1483</v>
      </c>
      <c r="M7" s="38">
        <v>26666</v>
      </c>
      <c r="N7" s="74"/>
    </row>
    <row r="8" spans="1:14" ht="18" customHeight="1">
      <c r="A8" s="35">
        <v>24</v>
      </c>
      <c r="B8" s="39">
        <v>1157</v>
      </c>
      <c r="C8" s="38">
        <v>17534</v>
      </c>
      <c r="D8" s="38">
        <v>1302</v>
      </c>
      <c r="E8" s="38">
        <v>17924</v>
      </c>
      <c r="F8" s="38">
        <v>1061</v>
      </c>
      <c r="G8" s="38">
        <v>14023</v>
      </c>
      <c r="H8" s="38">
        <v>1808</v>
      </c>
      <c r="I8" s="38">
        <v>29445</v>
      </c>
      <c r="J8" s="38">
        <v>2334</v>
      </c>
      <c r="K8" s="38">
        <v>39196</v>
      </c>
      <c r="L8" s="38">
        <v>1513</v>
      </c>
      <c r="M8" s="38">
        <v>28183</v>
      </c>
      <c r="N8" s="74"/>
    </row>
    <row r="9" spans="1:14" ht="18" customHeight="1">
      <c r="A9" s="35">
        <v>25</v>
      </c>
      <c r="B9" s="39">
        <v>1091</v>
      </c>
      <c r="C9" s="38">
        <v>16618</v>
      </c>
      <c r="D9" s="38">
        <v>1632</v>
      </c>
      <c r="E9" s="38">
        <v>21985</v>
      </c>
      <c r="F9" s="38">
        <v>1064</v>
      </c>
      <c r="G9" s="38">
        <v>14773</v>
      </c>
      <c r="H9" s="38">
        <v>1737</v>
      </c>
      <c r="I9" s="38">
        <v>31405</v>
      </c>
      <c r="J9" s="38">
        <v>2332</v>
      </c>
      <c r="K9" s="38">
        <v>38568</v>
      </c>
      <c r="L9" s="38">
        <v>1582</v>
      </c>
      <c r="M9" s="38">
        <v>28620</v>
      </c>
      <c r="N9" s="74"/>
    </row>
    <row r="10" spans="1:14" ht="18" customHeight="1">
      <c r="A10" s="18">
        <v>26</v>
      </c>
      <c r="B10" s="38">
        <v>1243</v>
      </c>
      <c r="C10" s="38">
        <v>20283</v>
      </c>
      <c r="D10" s="38">
        <v>1752</v>
      </c>
      <c r="E10" s="38">
        <v>22805</v>
      </c>
      <c r="F10" s="38">
        <v>1093</v>
      </c>
      <c r="G10" s="38">
        <v>16993</v>
      </c>
      <c r="H10" s="38">
        <v>1877</v>
      </c>
      <c r="I10" s="38">
        <v>32563</v>
      </c>
      <c r="J10" s="38">
        <v>2327</v>
      </c>
      <c r="K10" s="38">
        <v>40537</v>
      </c>
      <c r="L10" s="38">
        <v>1485</v>
      </c>
      <c r="M10" s="38">
        <v>26660</v>
      </c>
      <c r="N10" s="74"/>
    </row>
    <row r="11" spans="1:14" ht="18" customHeight="1">
      <c r="A11" s="18">
        <v>27</v>
      </c>
      <c r="B11" s="38">
        <v>1207</v>
      </c>
      <c r="C11" s="38">
        <v>18718</v>
      </c>
      <c r="D11" s="38">
        <v>1822</v>
      </c>
      <c r="E11" s="38">
        <v>23583</v>
      </c>
      <c r="F11" s="38">
        <v>1151</v>
      </c>
      <c r="G11" s="38">
        <v>18045</v>
      </c>
      <c r="H11" s="38">
        <v>1859</v>
      </c>
      <c r="I11" s="38">
        <v>31704</v>
      </c>
      <c r="J11" s="38">
        <v>2284</v>
      </c>
      <c r="K11" s="38">
        <v>39619</v>
      </c>
      <c r="L11" s="38">
        <v>1580</v>
      </c>
      <c r="M11" s="38">
        <v>27447</v>
      </c>
      <c r="N11" s="74"/>
    </row>
    <row r="12" spans="1:14" s="27" customFormat="1" ht="4.5" customHeight="1">
      <c r="A12" s="24"/>
      <c r="B12" s="32"/>
      <c r="C12" s="72"/>
      <c r="D12" s="32"/>
      <c r="E12" s="32"/>
      <c r="F12" s="32"/>
      <c r="G12" s="32"/>
      <c r="H12" s="32"/>
      <c r="I12" s="32"/>
      <c r="J12" s="32"/>
      <c r="K12" s="32"/>
      <c r="L12" s="32"/>
      <c r="M12" s="72"/>
      <c r="N12" s="29"/>
    </row>
    <row r="13" spans="1:16" s="27" customFormat="1" ht="15" customHeight="1">
      <c r="A13" s="436" t="s">
        <v>106</v>
      </c>
      <c r="B13" s="386" t="s">
        <v>83</v>
      </c>
      <c r="C13" s="387"/>
      <c r="D13" s="386" t="s">
        <v>84</v>
      </c>
      <c r="E13" s="387"/>
      <c r="F13" s="386" t="s">
        <v>85</v>
      </c>
      <c r="G13" s="387"/>
      <c r="H13" s="386" t="s">
        <v>86</v>
      </c>
      <c r="I13" s="387"/>
      <c r="J13" s="386" t="s">
        <v>87</v>
      </c>
      <c r="K13" s="383"/>
      <c r="L13" s="67"/>
      <c r="M13" s="67"/>
      <c r="N13" s="32"/>
      <c r="O13" s="32"/>
      <c r="P13" s="29"/>
    </row>
    <row r="14" spans="1:15" s="27" customFormat="1" ht="15" customHeight="1">
      <c r="A14" s="437"/>
      <c r="B14" s="15" t="s">
        <v>224</v>
      </c>
      <c r="C14" s="15" t="s">
        <v>32</v>
      </c>
      <c r="D14" s="15" t="s">
        <v>224</v>
      </c>
      <c r="E14" s="15" t="s">
        <v>32</v>
      </c>
      <c r="F14" s="15" t="s">
        <v>224</v>
      </c>
      <c r="G14" s="15" t="s">
        <v>32</v>
      </c>
      <c r="H14" s="15" t="s">
        <v>224</v>
      </c>
      <c r="I14" s="15" t="s">
        <v>32</v>
      </c>
      <c r="J14" s="15" t="s">
        <v>224</v>
      </c>
      <c r="K14" s="17" t="s">
        <v>32</v>
      </c>
      <c r="L14" s="32"/>
      <c r="M14" s="32"/>
      <c r="N14" s="32"/>
      <c r="O14" s="60"/>
    </row>
    <row r="15" spans="1:15" s="27" customFormat="1" ht="3.75" customHeight="1">
      <c r="A15" s="33"/>
      <c r="B15" s="32"/>
      <c r="C15" s="32"/>
      <c r="D15" s="60"/>
      <c r="E15" s="135"/>
      <c r="F15" s="60"/>
      <c r="G15" s="60"/>
      <c r="H15" s="60"/>
      <c r="I15" s="60"/>
      <c r="J15" s="32"/>
      <c r="K15" s="32"/>
      <c r="L15" s="32"/>
      <c r="M15" s="60"/>
      <c r="N15" s="32"/>
      <c r="O15" s="60"/>
    </row>
    <row r="16" spans="1:13" ht="18" customHeight="1">
      <c r="A16" s="18">
        <v>23</v>
      </c>
      <c r="B16" s="38">
        <v>954</v>
      </c>
      <c r="C16" s="38">
        <v>17190</v>
      </c>
      <c r="D16" s="38">
        <v>2248</v>
      </c>
      <c r="E16" s="38">
        <v>30124</v>
      </c>
      <c r="F16" s="38">
        <v>2183</v>
      </c>
      <c r="G16" s="38">
        <v>30226</v>
      </c>
      <c r="H16" s="38">
        <v>707</v>
      </c>
      <c r="I16" s="38">
        <v>13094</v>
      </c>
      <c r="J16" s="38">
        <v>2462</v>
      </c>
      <c r="K16" s="38">
        <v>41545</v>
      </c>
      <c r="L16" s="32"/>
      <c r="M16" s="32"/>
    </row>
    <row r="17" spans="1:13" ht="18" customHeight="1">
      <c r="A17" s="18">
        <v>24</v>
      </c>
      <c r="B17" s="38">
        <v>767</v>
      </c>
      <c r="C17" s="38">
        <v>13338</v>
      </c>
      <c r="D17" s="38">
        <v>2112</v>
      </c>
      <c r="E17" s="38">
        <v>29769</v>
      </c>
      <c r="F17" s="38">
        <v>2175</v>
      </c>
      <c r="G17" s="38">
        <v>30777</v>
      </c>
      <c r="H17" s="38">
        <v>745</v>
      </c>
      <c r="I17" s="38">
        <v>14052</v>
      </c>
      <c r="J17" s="38">
        <v>2651</v>
      </c>
      <c r="K17" s="38">
        <v>40051</v>
      </c>
      <c r="L17" s="32"/>
      <c r="M17" s="32"/>
    </row>
    <row r="18" spans="1:13" ht="18" customHeight="1">
      <c r="A18" s="18">
        <v>25</v>
      </c>
      <c r="B18" s="38">
        <v>1090</v>
      </c>
      <c r="C18" s="38">
        <v>18930</v>
      </c>
      <c r="D18" s="38">
        <v>2136</v>
      </c>
      <c r="E18" s="38">
        <v>29217</v>
      </c>
      <c r="F18" s="38">
        <v>2261</v>
      </c>
      <c r="G18" s="38">
        <v>31629</v>
      </c>
      <c r="H18" s="38">
        <v>456</v>
      </c>
      <c r="I18" s="38">
        <v>8353</v>
      </c>
      <c r="J18" s="38">
        <v>2647</v>
      </c>
      <c r="K18" s="38">
        <v>37781</v>
      </c>
      <c r="L18" s="32"/>
      <c r="M18" s="32"/>
    </row>
    <row r="19" spans="1:13" ht="18" customHeight="1">
      <c r="A19" s="18">
        <v>26</v>
      </c>
      <c r="B19" s="38">
        <v>1185</v>
      </c>
      <c r="C19" s="38">
        <v>20288</v>
      </c>
      <c r="D19" s="38">
        <v>1521</v>
      </c>
      <c r="E19" s="38">
        <v>20509</v>
      </c>
      <c r="F19" s="38">
        <v>2112</v>
      </c>
      <c r="G19" s="38">
        <v>29862</v>
      </c>
      <c r="H19" s="38">
        <v>680</v>
      </c>
      <c r="I19" s="38">
        <v>11650</v>
      </c>
      <c r="J19" s="38">
        <v>2695</v>
      </c>
      <c r="K19" s="38">
        <v>41829</v>
      </c>
      <c r="L19" s="32"/>
      <c r="M19" s="32"/>
    </row>
    <row r="20" spans="1:13" ht="18" customHeight="1">
      <c r="A20" s="18">
        <v>27</v>
      </c>
      <c r="B20" s="38">
        <v>1258</v>
      </c>
      <c r="C20" s="38">
        <v>20033</v>
      </c>
      <c r="D20" s="38">
        <v>2312</v>
      </c>
      <c r="E20" s="38">
        <v>30672</v>
      </c>
      <c r="F20" s="38">
        <v>1542</v>
      </c>
      <c r="G20" s="38">
        <v>22482</v>
      </c>
      <c r="H20" s="38">
        <v>787</v>
      </c>
      <c r="I20" s="38">
        <v>13723</v>
      </c>
      <c r="J20" s="38">
        <v>2699</v>
      </c>
      <c r="K20" s="38">
        <v>38683</v>
      </c>
      <c r="L20" s="32"/>
      <c r="M20" s="32"/>
    </row>
    <row r="21" spans="1:13" s="27" customFormat="1" ht="5.25" customHeight="1">
      <c r="A21" s="295"/>
      <c r="B21" s="75"/>
      <c r="C21" s="75"/>
      <c r="D21" s="60"/>
      <c r="E21" s="28"/>
      <c r="F21" s="60"/>
      <c r="G21" s="32"/>
      <c r="H21" s="32"/>
      <c r="I21" s="32"/>
      <c r="J21" s="78"/>
      <c r="K21" s="78"/>
      <c r="L21" s="32"/>
      <c r="M21" s="32"/>
    </row>
    <row r="22" spans="1:13" s="27" customFormat="1" ht="13.5" customHeight="1">
      <c r="A22" s="115" t="s">
        <v>124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3"/>
      <c r="M22" s="63"/>
    </row>
    <row r="23" spans="1:13" s="27" customFormat="1" ht="13.5">
      <c r="A23" s="118" t="s">
        <v>304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60"/>
      <c r="M23" s="60"/>
    </row>
    <row r="24" spans="1:13" s="27" customFormat="1" ht="13.5">
      <c r="A24" s="118" t="s">
        <v>305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60"/>
      <c r="M24" s="60"/>
    </row>
    <row r="25" spans="1:13" s="27" customFormat="1" ht="13.5">
      <c r="A25" s="118" t="s">
        <v>306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60"/>
      <c r="M25" s="60"/>
    </row>
    <row r="26" spans="1:13" s="27" customFormat="1" ht="13.5">
      <c r="A26" s="118" t="s">
        <v>307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s="27" customFormat="1" ht="13.5">
      <c r="A27" s="118" t="s">
        <v>308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27" customFormat="1" ht="13.5">
      <c r="A28" s="60"/>
      <c r="B28" s="60"/>
      <c r="C28" s="60"/>
      <c r="D28" s="112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27" customFormat="1" ht="13.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s="27" customFormat="1" ht="13.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s="27" customFormat="1" ht="13.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s="27" customFormat="1" ht="13.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s="27" customFormat="1" ht="13.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s="27" customFormat="1" ht="13.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s="27" customFormat="1" ht="13.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s="27" customFormat="1" ht="13.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s="27" customFormat="1" ht="13.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s="27" customFormat="1" ht="13.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s="27" customFormat="1" ht="13.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s="27" customFormat="1" ht="13.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s="27" customFormat="1" ht="13.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s="27" customFormat="1" ht="13.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</sheetData>
  <sheetProtection/>
  <mergeCells count="13">
    <mergeCell ref="H4:I4"/>
    <mergeCell ref="A13:A14"/>
    <mergeCell ref="A4:A5"/>
    <mergeCell ref="J4:K4"/>
    <mergeCell ref="L4:M4"/>
    <mergeCell ref="B13:C13"/>
    <mergeCell ref="D13:E13"/>
    <mergeCell ref="F13:G13"/>
    <mergeCell ref="H13:I13"/>
    <mergeCell ref="J13:K13"/>
    <mergeCell ref="B4:C4"/>
    <mergeCell ref="D4:E4"/>
    <mergeCell ref="F4:G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5.75390625" style="52" customWidth="1"/>
    <col min="2" max="5" width="9.75390625" style="52" customWidth="1"/>
    <col min="6" max="9" width="9.625" style="52" customWidth="1"/>
    <col min="10" max="16384" width="9.00390625" style="50" customWidth="1"/>
  </cols>
  <sheetData>
    <row r="1" ht="12.75" customHeight="1">
      <c r="A1" s="112" t="s">
        <v>112</v>
      </c>
    </row>
    <row r="2" spans="1:9" ht="18" customHeight="1">
      <c r="A2" s="113" t="s">
        <v>173</v>
      </c>
      <c r="B2" s="147"/>
      <c r="C2" s="147"/>
      <c r="D2" s="147"/>
      <c r="E2" s="147"/>
      <c r="F2" s="147"/>
      <c r="G2" s="147"/>
      <c r="H2" s="147"/>
      <c r="I2" s="147"/>
    </row>
    <row r="3" spans="1:10" s="27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29"/>
    </row>
    <row r="4" spans="1:6" s="27" customFormat="1" ht="25.5" customHeight="1">
      <c r="A4" s="366" t="s">
        <v>106</v>
      </c>
      <c r="B4" s="438" t="s">
        <v>88</v>
      </c>
      <c r="C4" s="439"/>
      <c r="D4" s="357" t="s">
        <v>172</v>
      </c>
      <c r="E4" s="370"/>
      <c r="F4" s="29"/>
    </row>
    <row r="5" spans="1:6" s="27" customFormat="1" ht="15.75" customHeight="1">
      <c r="A5" s="367"/>
      <c r="B5" s="145" t="s">
        <v>249</v>
      </c>
      <c r="C5" s="145" t="s">
        <v>268</v>
      </c>
      <c r="D5" s="145" t="s">
        <v>249</v>
      </c>
      <c r="E5" s="181" t="s">
        <v>268</v>
      </c>
      <c r="F5" s="29"/>
    </row>
    <row r="6" spans="1:6" s="27" customFormat="1" ht="3" customHeight="1">
      <c r="A6" s="294"/>
      <c r="B6" s="32"/>
      <c r="C6" s="32"/>
      <c r="D6" s="32"/>
      <c r="E6" s="32"/>
      <c r="F6" s="29"/>
    </row>
    <row r="7" spans="1:9" ht="15.75" customHeight="1">
      <c r="A7" s="18">
        <v>23</v>
      </c>
      <c r="B7" s="263">
        <v>12</v>
      </c>
      <c r="C7" s="263">
        <v>55</v>
      </c>
      <c r="D7" s="263">
        <v>29</v>
      </c>
      <c r="E7" s="263">
        <v>97</v>
      </c>
      <c r="F7" s="74"/>
      <c r="G7" s="50"/>
      <c r="H7" s="50"/>
      <c r="I7" s="50"/>
    </row>
    <row r="8" spans="1:9" ht="15.75" customHeight="1">
      <c r="A8" s="18">
        <v>24</v>
      </c>
      <c r="B8" s="263">
        <v>12</v>
      </c>
      <c r="C8" s="263">
        <v>52</v>
      </c>
      <c r="D8" s="263">
        <v>32</v>
      </c>
      <c r="E8" s="263">
        <v>102</v>
      </c>
      <c r="F8" s="74"/>
      <c r="G8" s="50"/>
      <c r="H8" s="50"/>
      <c r="I8" s="50"/>
    </row>
    <row r="9" spans="1:9" ht="15.75" customHeight="1">
      <c r="A9" s="18">
        <v>25</v>
      </c>
      <c r="B9" s="263">
        <v>12</v>
      </c>
      <c r="C9" s="263">
        <v>58</v>
      </c>
      <c r="D9" s="263">
        <v>28</v>
      </c>
      <c r="E9" s="263">
        <v>82</v>
      </c>
      <c r="F9" s="74"/>
      <c r="G9" s="50"/>
      <c r="H9" s="50"/>
      <c r="I9" s="50"/>
    </row>
    <row r="10" spans="1:9" ht="15.75" customHeight="1">
      <c r="A10" s="18">
        <v>26</v>
      </c>
      <c r="B10" s="263">
        <v>12</v>
      </c>
      <c r="C10" s="263">
        <v>55</v>
      </c>
      <c r="D10" s="263">
        <v>30</v>
      </c>
      <c r="E10" s="263">
        <v>90</v>
      </c>
      <c r="F10" s="74"/>
      <c r="G10" s="50"/>
      <c r="H10" s="50"/>
      <c r="I10" s="50"/>
    </row>
    <row r="11" spans="1:9" ht="15.75" customHeight="1">
      <c r="A11" s="18">
        <v>27</v>
      </c>
      <c r="B11" s="263">
        <v>12</v>
      </c>
      <c r="C11" s="263">
        <v>49</v>
      </c>
      <c r="D11" s="263">
        <v>34</v>
      </c>
      <c r="E11" s="263">
        <v>105</v>
      </c>
      <c r="F11" s="74"/>
      <c r="G11" s="50"/>
      <c r="H11" s="50"/>
      <c r="I11" s="50"/>
    </row>
    <row r="12" spans="1:6" s="27" customFormat="1" ht="3" customHeight="1">
      <c r="A12" s="295"/>
      <c r="B12" s="75"/>
      <c r="C12" s="75"/>
      <c r="D12" s="32"/>
      <c r="E12" s="32"/>
      <c r="F12" s="29"/>
    </row>
    <row r="13" spans="1:6" s="164" customFormat="1" ht="13.5" customHeight="1">
      <c r="A13" s="156" t="s">
        <v>126</v>
      </c>
      <c r="B13" s="264"/>
      <c r="C13" s="264"/>
      <c r="D13" s="265"/>
      <c r="E13" s="265"/>
      <c r="F13" s="163"/>
    </row>
    <row r="14" spans="1:6" s="164" customFormat="1" ht="13.5" customHeight="1">
      <c r="A14" s="266" t="s">
        <v>278</v>
      </c>
      <c r="B14" s="157"/>
      <c r="C14" s="267"/>
      <c r="D14" s="157"/>
      <c r="E14" s="157"/>
      <c r="F14" s="163"/>
    </row>
    <row r="15" spans="1:5" s="164" customFormat="1" ht="13.5" customHeight="1">
      <c r="A15" s="266"/>
      <c r="B15" s="157"/>
      <c r="C15" s="157"/>
      <c r="D15" s="157"/>
      <c r="E15" s="157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7.75390625" style="52" customWidth="1"/>
    <col min="2" max="2" width="10.75390625" style="52" customWidth="1"/>
    <col min="3" max="3" width="12.125" style="52" customWidth="1"/>
    <col min="4" max="4" width="10.75390625" style="52" customWidth="1"/>
    <col min="5" max="5" width="12.125" style="52" customWidth="1"/>
    <col min="6" max="6" width="10.75390625" style="52" customWidth="1"/>
    <col min="7" max="7" width="12.125" style="52" customWidth="1"/>
    <col min="8" max="16384" width="9.00390625" style="50" customWidth="1"/>
  </cols>
  <sheetData>
    <row r="1" spans="1:8" ht="13.5" customHeight="1">
      <c r="A1" s="112" t="s">
        <v>112</v>
      </c>
      <c r="H1" s="52"/>
    </row>
    <row r="2" spans="1:8" ht="18" customHeight="1">
      <c r="A2" s="113" t="s">
        <v>222</v>
      </c>
      <c r="B2" s="147"/>
      <c r="C2" s="147"/>
      <c r="D2" s="147"/>
      <c r="E2" s="147"/>
      <c r="F2" s="147"/>
      <c r="G2" s="147"/>
      <c r="H2" s="147"/>
    </row>
    <row r="3" spans="1:8" ht="13.5" customHeight="1">
      <c r="A3" s="113"/>
      <c r="B3" s="147"/>
      <c r="C3" s="147"/>
      <c r="D3" s="147"/>
      <c r="E3" s="147"/>
      <c r="F3" s="147"/>
      <c r="G3" s="189" t="s">
        <v>177</v>
      </c>
      <c r="H3" s="147"/>
    </row>
    <row r="4" spans="1:8" s="27" customFormat="1" ht="15.75" customHeight="1">
      <c r="A4" s="400" t="s">
        <v>223</v>
      </c>
      <c r="B4" s="386" t="s">
        <v>109</v>
      </c>
      <c r="C4" s="387"/>
      <c r="D4" s="386" t="s">
        <v>290</v>
      </c>
      <c r="E4" s="387"/>
      <c r="F4" s="386" t="s">
        <v>174</v>
      </c>
      <c r="G4" s="383"/>
      <c r="H4" s="29"/>
    </row>
    <row r="5" spans="1:8" s="27" customFormat="1" ht="15.75" customHeight="1">
      <c r="A5" s="402"/>
      <c r="B5" s="15" t="s">
        <v>89</v>
      </c>
      <c r="C5" s="15" t="s">
        <v>90</v>
      </c>
      <c r="D5" s="15" t="s">
        <v>89</v>
      </c>
      <c r="E5" s="15" t="s">
        <v>90</v>
      </c>
      <c r="F5" s="15" t="s">
        <v>89</v>
      </c>
      <c r="G5" s="17" t="s">
        <v>90</v>
      </c>
      <c r="H5" s="29"/>
    </row>
    <row r="6" spans="1:8" s="27" customFormat="1" ht="3" customHeight="1">
      <c r="A6" s="35"/>
      <c r="B6" s="84"/>
      <c r="C6" s="223"/>
      <c r="D6" s="35"/>
      <c r="E6" s="35"/>
      <c r="F6" s="35"/>
      <c r="G6" s="35"/>
      <c r="H6" s="29"/>
    </row>
    <row r="7" spans="1:8" ht="19.5" customHeight="1">
      <c r="A7" s="206">
        <v>23</v>
      </c>
      <c r="B7" s="199">
        <v>1291225</v>
      </c>
      <c r="C7" s="200">
        <v>173348217</v>
      </c>
      <c r="D7" s="200">
        <v>224857</v>
      </c>
      <c r="E7" s="200">
        <v>60051146</v>
      </c>
      <c r="F7" s="200">
        <v>1066368</v>
      </c>
      <c r="G7" s="200">
        <v>113297071</v>
      </c>
      <c r="H7" s="74"/>
    </row>
    <row r="8" spans="1:8" ht="19.5" customHeight="1">
      <c r="A8" s="206">
        <v>24</v>
      </c>
      <c r="B8" s="199">
        <v>1712847</v>
      </c>
      <c r="C8" s="200">
        <v>233343071</v>
      </c>
      <c r="D8" s="200">
        <v>190622</v>
      </c>
      <c r="E8" s="200">
        <v>69326680</v>
      </c>
      <c r="F8" s="200">
        <v>1522225</v>
      </c>
      <c r="G8" s="200">
        <v>164016391</v>
      </c>
      <c r="H8" s="74"/>
    </row>
    <row r="9" spans="1:8" ht="19.5" customHeight="1">
      <c r="A9" s="206">
        <v>25</v>
      </c>
      <c r="B9" s="199">
        <v>2003867</v>
      </c>
      <c r="C9" s="200">
        <v>290770796</v>
      </c>
      <c r="D9" s="200">
        <v>224083</v>
      </c>
      <c r="E9" s="200">
        <v>80969565</v>
      </c>
      <c r="F9" s="200">
        <v>1779784</v>
      </c>
      <c r="G9" s="200">
        <v>209801231</v>
      </c>
      <c r="H9" s="74"/>
    </row>
    <row r="10" spans="1:8" ht="19.5" customHeight="1">
      <c r="A10" s="206">
        <v>26</v>
      </c>
      <c r="B10" s="199">
        <v>1426200</v>
      </c>
      <c r="C10" s="200">
        <v>162906620</v>
      </c>
      <c r="D10" s="200">
        <v>176184</v>
      </c>
      <c r="E10" s="200">
        <v>52811679</v>
      </c>
      <c r="F10" s="200">
        <v>1250016</v>
      </c>
      <c r="G10" s="200">
        <v>110094941</v>
      </c>
      <c r="H10" s="74"/>
    </row>
    <row r="11" spans="1:8" s="27" customFormat="1" ht="19.5" customHeight="1">
      <c r="A11" s="206">
        <v>27</v>
      </c>
      <c r="B11" s="298">
        <f aca="true" t="shared" si="0" ref="B11:G11">SUM(B13:B24)</f>
        <v>1413354</v>
      </c>
      <c r="C11" s="275">
        <f t="shared" si="0"/>
        <v>156198185</v>
      </c>
      <c r="D11" s="275">
        <f t="shared" si="0"/>
        <v>144258</v>
      </c>
      <c r="E11" s="275">
        <f t="shared" si="0"/>
        <v>47392285</v>
      </c>
      <c r="F11" s="275">
        <f t="shared" si="0"/>
        <v>1269096</v>
      </c>
      <c r="G11" s="275">
        <f t="shared" si="0"/>
        <v>108805900</v>
      </c>
      <c r="H11" s="29"/>
    </row>
    <row r="12" spans="1:8" s="27" customFormat="1" ht="3" customHeight="1">
      <c r="A12" s="213"/>
      <c r="B12" s="199"/>
      <c r="C12" s="200"/>
      <c r="D12" s="207"/>
      <c r="E12" s="213"/>
      <c r="F12" s="207"/>
      <c r="G12" s="213"/>
      <c r="H12" s="29"/>
    </row>
    <row r="13" spans="1:8" s="27" customFormat="1" ht="19.5" customHeight="1">
      <c r="A13" s="206" t="s">
        <v>91</v>
      </c>
      <c r="B13" s="298">
        <f aca="true" t="shared" si="1" ref="B13:B24">SUM(D13,F13)</f>
        <v>80584</v>
      </c>
      <c r="C13" s="275">
        <f aca="true" t="shared" si="2" ref="C13:C24">SUM(E13,G13)</f>
        <v>8320608</v>
      </c>
      <c r="D13" s="275">
        <v>8206</v>
      </c>
      <c r="E13" s="275">
        <v>3130372</v>
      </c>
      <c r="F13" s="275">
        <v>72378</v>
      </c>
      <c r="G13" s="275">
        <v>5190236</v>
      </c>
      <c r="H13" s="29"/>
    </row>
    <row r="14" spans="1:8" s="27" customFormat="1" ht="19.5" customHeight="1">
      <c r="A14" s="206" t="s">
        <v>92</v>
      </c>
      <c r="B14" s="298">
        <f t="shared" si="1"/>
        <v>147452</v>
      </c>
      <c r="C14" s="275">
        <f t="shared" si="2"/>
        <v>12832945</v>
      </c>
      <c r="D14" s="275">
        <v>21347</v>
      </c>
      <c r="E14" s="275">
        <v>4735853</v>
      </c>
      <c r="F14" s="275">
        <v>126105</v>
      </c>
      <c r="G14" s="275">
        <v>8097092</v>
      </c>
      <c r="H14" s="29"/>
    </row>
    <row r="15" spans="1:8" s="27" customFormat="1" ht="19.5" customHeight="1">
      <c r="A15" s="206" t="s">
        <v>93</v>
      </c>
      <c r="B15" s="298">
        <f t="shared" si="1"/>
        <v>32861</v>
      </c>
      <c r="C15" s="275">
        <f t="shared" si="2"/>
        <v>2035889</v>
      </c>
      <c r="D15" s="275">
        <v>8063</v>
      </c>
      <c r="E15" s="275">
        <v>1142594</v>
      </c>
      <c r="F15" s="275">
        <v>24798</v>
      </c>
      <c r="G15" s="275">
        <v>893295</v>
      </c>
      <c r="H15" s="29"/>
    </row>
    <row r="16" spans="1:8" s="27" customFormat="1" ht="19.5" customHeight="1">
      <c r="A16" s="206" t="s">
        <v>94</v>
      </c>
      <c r="B16" s="298">
        <f t="shared" si="1"/>
        <v>41530</v>
      </c>
      <c r="C16" s="275">
        <f t="shared" si="2"/>
        <v>2463536</v>
      </c>
      <c r="D16" s="275">
        <v>7791</v>
      </c>
      <c r="E16" s="275">
        <v>1247659</v>
      </c>
      <c r="F16" s="275">
        <v>33739</v>
      </c>
      <c r="G16" s="275">
        <v>1215877</v>
      </c>
      <c r="H16" s="29"/>
    </row>
    <row r="17" spans="1:8" s="27" customFormat="1" ht="19.5" customHeight="1">
      <c r="A17" s="206" t="s">
        <v>95</v>
      </c>
      <c r="B17" s="298">
        <f t="shared" si="1"/>
        <v>33743</v>
      </c>
      <c r="C17" s="275">
        <f t="shared" si="2"/>
        <v>2665384</v>
      </c>
      <c r="D17" s="275">
        <v>7137</v>
      </c>
      <c r="E17" s="275">
        <v>1442368</v>
      </c>
      <c r="F17" s="275">
        <v>26606</v>
      </c>
      <c r="G17" s="275">
        <v>1223016</v>
      </c>
      <c r="H17" s="29"/>
    </row>
    <row r="18" spans="1:8" s="27" customFormat="1" ht="19.5" customHeight="1">
      <c r="A18" s="206" t="s">
        <v>96</v>
      </c>
      <c r="B18" s="298">
        <f t="shared" si="1"/>
        <v>74650</v>
      </c>
      <c r="C18" s="275">
        <f t="shared" si="2"/>
        <v>9461355</v>
      </c>
      <c r="D18" s="275">
        <v>6389</v>
      </c>
      <c r="E18" s="275">
        <v>2908846</v>
      </c>
      <c r="F18" s="275">
        <v>68261</v>
      </c>
      <c r="G18" s="275">
        <v>6552509</v>
      </c>
      <c r="H18" s="29"/>
    </row>
    <row r="19" spans="1:8" s="27" customFormat="1" ht="19.5" customHeight="1">
      <c r="A19" s="206" t="s">
        <v>97</v>
      </c>
      <c r="B19" s="298">
        <f t="shared" si="1"/>
        <v>117531</v>
      </c>
      <c r="C19" s="275">
        <f t="shared" si="2"/>
        <v>6663018</v>
      </c>
      <c r="D19" s="275">
        <v>18098</v>
      </c>
      <c r="E19" s="275">
        <v>3232554</v>
      </c>
      <c r="F19" s="275">
        <v>99433</v>
      </c>
      <c r="G19" s="275">
        <v>3430464</v>
      </c>
      <c r="H19" s="29"/>
    </row>
    <row r="20" spans="1:8" s="27" customFormat="1" ht="19.5" customHeight="1">
      <c r="A20" s="206" t="s">
        <v>98</v>
      </c>
      <c r="B20" s="298">
        <f t="shared" si="1"/>
        <v>97770</v>
      </c>
      <c r="C20" s="275">
        <f t="shared" si="2"/>
        <v>11395768</v>
      </c>
      <c r="D20" s="275">
        <v>14649</v>
      </c>
      <c r="E20" s="275">
        <v>5247458</v>
      </c>
      <c r="F20" s="275">
        <v>83121</v>
      </c>
      <c r="G20" s="275">
        <v>6148310</v>
      </c>
      <c r="H20" s="29"/>
    </row>
    <row r="21" spans="1:8" s="27" customFormat="1" ht="19.5" customHeight="1">
      <c r="A21" s="206" t="s">
        <v>99</v>
      </c>
      <c r="B21" s="298">
        <f>SUM(D21,F21)</f>
        <v>104099</v>
      </c>
      <c r="C21" s="275">
        <f t="shared" si="2"/>
        <v>10538893</v>
      </c>
      <c r="D21" s="275">
        <v>8764</v>
      </c>
      <c r="E21" s="275">
        <v>2907419</v>
      </c>
      <c r="F21" s="275">
        <v>95335</v>
      </c>
      <c r="G21" s="275">
        <v>7631474</v>
      </c>
      <c r="H21" s="29"/>
    </row>
    <row r="22" spans="1:8" s="27" customFormat="1" ht="19.5" customHeight="1">
      <c r="A22" s="206" t="s">
        <v>100</v>
      </c>
      <c r="B22" s="298">
        <f t="shared" si="1"/>
        <v>519971</v>
      </c>
      <c r="C22" s="275">
        <f t="shared" si="2"/>
        <v>77790362</v>
      </c>
      <c r="D22" s="275">
        <v>20182</v>
      </c>
      <c r="E22" s="275">
        <v>16172437</v>
      </c>
      <c r="F22" s="275">
        <v>499789</v>
      </c>
      <c r="G22" s="275">
        <v>61617925</v>
      </c>
      <c r="H22" s="29"/>
    </row>
    <row r="23" spans="1:8" s="27" customFormat="1" ht="19.5" customHeight="1">
      <c r="A23" s="206" t="s">
        <v>101</v>
      </c>
      <c r="B23" s="298">
        <f t="shared" si="1"/>
        <v>45037</v>
      </c>
      <c r="C23" s="275">
        <f t="shared" si="2"/>
        <v>2263703</v>
      </c>
      <c r="D23" s="275">
        <v>7626</v>
      </c>
      <c r="E23" s="275">
        <v>1165626</v>
      </c>
      <c r="F23" s="275">
        <v>37411</v>
      </c>
      <c r="G23" s="275">
        <v>1098077</v>
      </c>
      <c r="H23" s="29"/>
    </row>
    <row r="24" spans="1:8" s="27" customFormat="1" ht="19.5" customHeight="1">
      <c r="A24" s="206" t="s">
        <v>102</v>
      </c>
      <c r="B24" s="298">
        <f t="shared" si="1"/>
        <v>118126</v>
      </c>
      <c r="C24" s="275">
        <f t="shared" si="2"/>
        <v>9766724</v>
      </c>
      <c r="D24" s="275">
        <v>16006</v>
      </c>
      <c r="E24" s="275">
        <v>4059099</v>
      </c>
      <c r="F24" s="275">
        <v>102120</v>
      </c>
      <c r="G24" s="275">
        <v>5707625</v>
      </c>
      <c r="H24" s="29"/>
    </row>
    <row r="25" spans="1:8" s="27" customFormat="1" ht="3" customHeight="1">
      <c r="A25" s="222"/>
      <c r="B25" s="214"/>
      <c r="C25" s="224"/>
      <c r="D25" s="200"/>
      <c r="E25" s="207"/>
      <c r="F25" s="207"/>
      <c r="G25" s="207"/>
      <c r="H25" s="29"/>
    </row>
    <row r="26" spans="1:7" s="27" customFormat="1" ht="13.5" customHeight="1">
      <c r="A26" s="115" t="s">
        <v>126</v>
      </c>
      <c r="B26" s="59"/>
      <c r="C26" s="59"/>
      <c r="D26" s="59"/>
      <c r="E26" s="59"/>
      <c r="F26" s="67"/>
      <c r="G26" s="67"/>
    </row>
    <row r="27" spans="1:29" s="184" customFormat="1" ht="13.5" customHeight="1">
      <c r="A27" s="130" t="s">
        <v>288</v>
      </c>
      <c r="B27" s="182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</row>
    <row r="28" spans="1:33" s="150" customFormat="1" ht="13.5" customHeight="1">
      <c r="A28" s="130" t="s">
        <v>289</v>
      </c>
      <c r="B28" s="185"/>
      <c r="C28" s="185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ht="13.5">
      <c r="A29" s="130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6.625" style="50" customWidth="1"/>
    <col min="2" max="11" width="7.625" style="52" customWidth="1"/>
    <col min="12" max="16384" width="9.00390625" style="50" customWidth="1"/>
  </cols>
  <sheetData>
    <row r="1" ht="12.75" customHeight="1">
      <c r="A1" s="112" t="s">
        <v>112</v>
      </c>
    </row>
    <row r="2" spans="1:11" s="74" customFormat="1" ht="22.5" customHeight="1">
      <c r="A2" s="113" t="s">
        <v>115</v>
      </c>
      <c r="B2" s="147"/>
      <c r="C2" s="147"/>
      <c r="D2" s="147"/>
      <c r="E2" s="147"/>
      <c r="F2" s="147"/>
      <c r="G2" s="147"/>
      <c r="H2" s="147"/>
      <c r="I2" s="77"/>
      <c r="J2" s="77"/>
      <c r="K2" s="77"/>
    </row>
    <row r="3" spans="1:11" s="74" customFormat="1" ht="9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74" customFormat="1" ht="15.75" customHeight="1">
      <c r="A4" s="371" t="s">
        <v>186</v>
      </c>
      <c r="B4" s="384" t="s">
        <v>49</v>
      </c>
      <c r="C4" s="361" t="s">
        <v>61</v>
      </c>
      <c r="D4" s="362"/>
      <c r="E4" s="362"/>
      <c r="F4" s="362"/>
      <c r="G4" s="362"/>
      <c r="H4" s="363"/>
      <c r="I4" s="271" t="s">
        <v>62</v>
      </c>
      <c r="J4" s="383" t="s">
        <v>189</v>
      </c>
      <c r="K4" s="383"/>
    </row>
    <row r="5" spans="1:11" s="74" customFormat="1" ht="24" customHeight="1">
      <c r="A5" s="372"/>
      <c r="B5" s="385"/>
      <c r="C5" s="15" t="s">
        <v>187</v>
      </c>
      <c r="D5" s="15" t="s">
        <v>188</v>
      </c>
      <c r="E5" s="15" t="s">
        <v>63</v>
      </c>
      <c r="F5" s="15" t="s">
        <v>64</v>
      </c>
      <c r="G5" s="15" t="s">
        <v>65</v>
      </c>
      <c r="H5" s="15" t="s">
        <v>45</v>
      </c>
      <c r="I5" s="273" t="s">
        <v>138</v>
      </c>
      <c r="J5" s="14" t="s">
        <v>50</v>
      </c>
      <c r="K5" s="17" t="s">
        <v>66</v>
      </c>
    </row>
    <row r="6" spans="1:11" s="74" customFormat="1" ht="5.25" customHeight="1">
      <c r="A6" s="22"/>
      <c r="B6" s="19"/>
      <c r="C6" s="19"/>
      <c r="D6" s="19"/>
      <c r="E6" s="274"/>
      <c r="F6" s="19"/>
      <c r="G6" s="19"/>
      <c r="H6" s="19"/>
      <c r="I6" s="77"/>
      <c r="J6" s="77"/>
      <c r="K6" s="77"/>
    </row>
    <row r="7" spans="1:11" s="44" customFormat="1" ht="15.75" customHeight="1">
      <c r="A7" s="18">
        <v>23</v>
      </c>
      <c r="B7" s="275">
        <v>160906</v>
      </c>
      <c r="C7" s="275">
        <v>148307</v>
      </c>
      <c r="D7" s="275">
        <v>20492</v>
      </c>
      <c r="E7" s="275">
        <v>93720</v>
      </c>
      <c r="F7" s="275">
        <v>14435</v>
      </c>
      <c r="G7" s="275">
        <v>1054</v>
      </c>
      <c r="H7" s="275">
        <v>18606</v>
      </c>
      <c r="I7" s="275">
        <v>4815</v>
      </c>
      <c r="J7" s="275">
        <v>739</v>
      </c>
      <c r="K7" s="275">
        <v>7784</v>
      </c>
    </row>
    <row r="8" spans="1:11" s="44" customFormat="1" ht="15.75" customHeight="1">
      <c r="A8" s="18">
        <v>24</v>
      </c>
      <c r="B8" s="275">
        <v>169627</v>
      </c>
      <c r="C8" s="275">
        <v>154538</v>
      </c>
      <c r="D8" s="275">
        <v>21932</v>
      </c>
      <c r="E8" s="275">
        <v>95527</v>
      </c>
      <c r="F8" s="275">
        <v>14577</v>
      </c>
      <c r="G8" s="275">
        <v>3082</v>
      </c>
      <c r="H8" s="275">
        <v>19420</v>
      </c>
      <c r="I8" s="275">
        <v>4622</v>
      </c>
      <c r="J8" s="275">
        <v>907</v>
      </c>
      <c r="K8" s="275">
        <v>10467</v>
      </c>
    </row>
    <row r="9" spans="1:11" s="44" customFormat="1" ht="15.75" customHeight="1">
      <c r="A9" s="18">
        <v>25</v>
      </c>
      <c r="B9" s="275">
        <v>156323</v>
      </c>
      <c r="C9" s="275">
        <v>143733</v>
      </c>
      <c r="D9" s="275">
        <v>20260</v>
      </c>
      <c r="E9" s="275">
        <v>89222</v>
      </c>
      <c r="F9" s="275">
        <v>12842</v>
      </c>
      <c r="G9" s="275">
        <v>3090</v>
      </c>
      <c r="H9" s="275">
        <v>18319</v>
      </c>
      <c r="I9" s="275">
        <v>6185</v>
      </c>
      <c r="J9" s="275">
        <v>715</v>
      </c>
      <c r="K9" s="275">
        <v>6405</v>
      </c>
    </row>
    <row r="10" spans="1:11" s="44" customFormat="1" ht="15.75" customHeight="1">
      <c r="A10" s="18">
        <v>26</v>
      </c>
      <c r="B10" s="275">
        <v>177639</v>
      </c>
      <c r="C10" s="275">
        <v>165156</v>
      </c>
      <c r="D10" s="275">
        <v>23267</v>
      </c>
      <c r="E10" s="275">
        <v>98726</v>
      </c>
      <c r="F10" s="275">
        <v>14114</v>
      </c>
      <c r="G10" s="275">
        <v>3230</v>
      </c>
      <c r="H10" s="275">
        <v>25819</v>
      </c>
      <c r="I10" s="275">
        <v>6078</v>
      </c>
      <c r="J10" s="275">
        <v>615</v>
      </c>
      <c r="K10" s="275">
        <v>6405</v>
      </c>
    </row>
    <row r="11" spans="1:11" s="29" customFormat="1" ht="15.75" customHeight="1">
      <c r="A11" s="18">
        <v>27</v>
      </c>
      <c r="B11" s="275">
        <f>SUM(B13:B20)</f>
        <v>182667</v>
      </c>
      <c r="C11" s="275">
        <f aca="true" t="shared" si="0" ref="C11:K11">SUM(C13:C20)</f>
        <v>171184</v>
      </c>
      <c r="D11" s="275">
        <f t="shared" si="0"/>
        <v>21103</v>
      </c>
      <c r="E11" s="275">
        <f t="shared" si="0"/>
        <v>106021</v>
      </c>
      <c r="F11" s="275">
        <f t="shared" si="0"/>
        <v>15800</v>
      </c>
      <c r="G11" s="275">
        <f t="shared" si="0"/>
        <v>2822</v>
      </c>
      <c r="H11" s="275">
        <f t="shared" si="0"/>
        <v>25438</v>
      </c>
      <c r="I11" s="275">
        <f t="shared" si="0"/>
        <v>6507</v>
      </c>
      <c r="J11" s="275">
        <f t="shared" si="0"/>
        <v>596</v>
      </c>
      <c r="K11" s="275">
        <f t="shared" si="0"/>
        <v>4976</v>
      </c>
    </row>
    <row r="12" spans="1:11" s="74" customFormat="1" ht="5.25" customHeight="1">
      <c r="A12" s="18"/>
      <c r="B12" s="227"/>
      <c r="C12" s="227"/>
      <c r="D12" s="227"/>
      <c r="E12" s="227"/>
      <c r="F12" s="227"/>
      <c r="G12" s="227"/>
      <c r="H12" s="227"/>
      <c r="I12" s="249"/>
      <c r="J12" s="249"/>
      <c r="K12" s="249"/>
    </row>
    <row r="13" spans="1:11" s="74" customFormat="1" ht="15.75" customHeight="1">
      <c r="A13" s="18" t="s">
        <v>228</v>
      </c>
      <c r="B13" s="275">
        <f>SUM(C13,I13,K13)</f>
        <v>14449</v>
      </c>
      <c r="C13" s="275">
        <f aca="true" t="shared" si="1" ref="C13:C20">SUM(D13:H13)</f>
        <v>13841</v>
      </c>
      <c r="D13" s="275">
        <v>1793</v>
      </c>
      <c r="E13" s="275">
        <v>8162</v>
      </c>
      <c r="F13" s="275">
        <v>2137</v>
      </c>
      <c r="G13" s="275">
        <v>126</v>
      </c>
      <c r="H13" s="275">
        <v>1623</v>
      </c>
      <c r="I13" s="275">
        <v>421</v>
      </c>
      <c r="J13" s="275">
        <v>11</v>
      </c>
      <c r="K13" s="275">
        <v>187</v>
      </c>
    </row>
    <row r="14" spans="1:11" s="74" customFormat="1" ht="15.75" customHeight="1">
      <c r="A14" s="18" t="s">
        <v>13</v>
      </c>
      <c r="B14" s="275">
        <f aca="true" t="shared" si="2" ref="B14:B20">SUM(C14,I14,K14)</f>
        <v>22722</v>
      </c>
      <c r="C14" s="275">
        <f t="shared" si="1"/>
        <v>21652</v>
      </c>
      <c r="D14" s="275">
        <v>2886</v>
      </c>
      <c r="E14" s="275">
        <v>13507</v>
      </c>
      <c r="F14" s="275">
        <v>2045</v>
      </c>
      <c r="G14" s="275">
        <v>298</v>
      </c>
      <c r="H14" s="275">
        <v>2916</v>
      </c>
      <c r="I14" s="275">
        <v>44</v>
      </c>
      <c r="J14" s="275">
        <v>49</v>
      </c>
      <c r="K14" s="275">
        <v>1026</v>
      </c>
    </row>
    <row r="15" spans="1:11" s="74" customFormat="1" ht="15.75" customHeight="1">
      <c r="A15" s="18" t="s">
        <v>229</v>
      </c>
      <c r="B15" s="275">
        <f t="shared" si="2"/>
        <v>24627</v>
      </c>
      <c r="C15" s="275">
        <f t="shared" si="1"/>
        <v>23560</v>
      </c>
      <c r="D15" s="275">
        <v>3002</v>
      </c>
      <c r="E15" s="275">
        <v>11944</v>
      </c>
      <c r="F15" s="275">
        <v>1197</v>
      </c>
      <c r="G15" s="275">
        <v>26</v>
      </c>
      <c r="H15" s="275">
        <v>7391</v>
      </c>
      <c r="I15" s="275">
        <v>446</v>
      </c>
      <c r="J15" s="275">
        <v>128</v>
      </c>
      <c r="K15" s="275">
        <v>621</v>
      </c>
    </row>
    <row r="16" spans="1:11" s="74" customFormat="1" ht="15.75" customHeight="1">
      <c r="A16" s="18" t="s">
        <v>230</v>
      </c>
      <c r="B16" s="275">
        <f t="shared" si="2"/>
        <v>25995</v>
      </c>
      <c r="C16" s="275">
        <f t="shared" si="1"/>
        <v>22330</v>
      </c>
      <c r="D16" s="275">
        <v>4240</v>
      </c>
      <c r="E16" s="275">
        <v>11992</v>
      </c>
      <c r="F16" s="275">
        <v>801</v>
      </c>
      <c r="G16" s="275">
        <v>169</v>
      </c>
      <c r="H16" s="275">
        <v>5128</v>
      </c>
      <c r="I16" s="275">
        <v>2947</v>
      </c>
      <c r="J16" s="275">
        <v>85</v>
      </c>
      <c r="K16" s="275">
        <v>718</v>
      </c>
    </row>
    <row r="17" spans="1:11" s="74" customFormat="1" ht="15.75" customHeight="1">
      <c r="A17" s="18" t="s">
        <v>231</v>
      </c>
      <c r="B17" s="275">
        <f t="shared" si="2"/>
        <v>20797</v>
      </c>
      <c r="C17" s="275">
        <f t="shared" si="1"/>
        <v>19851</v>
      </c>
      <c r="D17" s="275">
        <v>2706</v>
      </c>
      <c r="E17" s="275">
        <v>12277</v>
      </c>
      <c r="F17" s="275">
        <v>2311</v>
      </c>
      <c r="G17" s="275">
        <v>88</v>
      </c>
      <c r="H17" s="275">
        <v>2469</v>
      </c>
      <c r="I17" s="275">
        <v>290</v>
      </c>
      <c r="J17" s="275">
        <v>75</v>
      </c>
      <c r="K17" s="275">
        <v>656</v>
      </c>
    </row>
    <row r="18" spans="1:11" s="74" customFormat="1" ht="15.75" customHeight="1">
      <c r="A18" s="18" t="s">
        <v>12</v>
      </c>
      <c r="B18" s="275">
        <f t="shared" si="2"/>
        <v>25791</v>
      </c>
      <c r="C18" s="275">
        <f t="shared" si="1"/>
        <v>23031</v>
      </c>
      <c r="D18" s="275">
        <v>1140</v>
      </c>
      <c r="E18" s="275">
        <v>18030</v>
      </c>
      <c r="F18" s="275">
        <v>1937</v>
      </c>
      <c r="G18" s="275">
        <v>693</v>
      </c>
      <c r="H18" s="275">
        <v>1231</v>
      </c>
      <c r="I18" s="275">
        <v>1055</v>
      </c>
      <c r="J18" s="275">
        <v>237</v>
      </c>
      <c r="K18" s="275">
        <v>1705</v>
      </c>
    </row>
    <row r="19" spans="1:11" s="74" customFormat="1" ht="15.75" customHeight="1">
      <c r="A19" s="18" t="s">
        <v>232</v>
      </c>
      <c r="B19" s="275">
        <f t="shared" si="2"/>
        <v>25039</v>
      </c>
      <c r="C19" s="275">
        <f t="shared" si="1"/>
        <v>24305</v>
      </c>
      <c r="D19" s="275">
        <v>2777</v>
      </c>
      <c r="E19" s="275">
        <v>15077</v>
      </c>
      <c r="F19" s="275">
        <v>3172</v>
      </c>
      <c r="G19" s="275">
        <v>861</v>
      </c>
      <c r="H19" s="275">
        <v>2418</v>
      </c>
      <c r="I19" s="275">
        <v>734</v>
      </c>
      <c r="J19" s="227">
        <v>0</v>
      </c>
      <c r="K19" s="227">
        <v>0</v>
      </c>
    </row>
    <row r="20" spans="1:11" s="74" customFormat="1" ht="15.75" customHeight="1">
      <c r="A20" s="18" t="s">
        <v>233</v>
      </c>
      <c r="B20" s="275">
        <f t="shared" si="2"/>
        <v>23247</v>
      </c>
      <c r="C20" s="275">
        <f t="shared" si="1"/>
        <v>22614</v>
      </c>
      <c r="D20" s="275">
        <v>2559</v>
      </c>
      <c r="E20" s="275">
        <v>15032</v>
      </c>
      <c r="F20" s="275">
        <v>2200</v>
      </c>
      <c r="G20" s="275">
        <v>561</v>
      </c>
      <c r="H20" s="275">
        <v>2262</v>
      </c>
      <c r="I20" s="275">
        <v>570</v>
      </c>
      <c r="J20" s="227">
        <v>11</v>
      </c>
      <c r="K20" s="227">
        <v>63</v>
      </c>
    </row>
    <row r="21" spans="1:11" s="74" customFormat="1" ht="5.25" customHeight="1">
      <c r="A21" s="24"/>
      <c r="B21" s="37"/>
      <c r="C21" s="37"/>
      <c r="D21" s="37"/>
      <c r="E21" s="37"/>
      <c r="F21" s="37"/>
      <c r="G21" s="37"/>
      <c r="H21" s="37"/>
      <c r="I21" s="276"/>
      <c r="J21" s="276"/>
      <c r="K21" s="276"/>
    </row>
    <row r="22" spans="1:11" s="74" customFormat="1" ht="13.5" customHeight="1">
      <c r="A22" s="156" t="s">
        <v>120</v>
      </c>
      <c r="B22" s="23"/>
      <c r="C22" s="23"/>
      <c r="D22" s="23"/>
      <c r="E22" s="23"/>
      <c r="F22" s="23"/>
      <c r="G22" s="23"/>
      <c r="H22" s="23"/>
      <c r="I22" s="77"/>
      <c r="J22" s="77"/>
      <c r="K22" s="77"/>
    </row>
    <row r="23" spans="1:11" s="74" customFormat="1" ht="13.5">
      <c r="A23" s="5"/>
      <c r="B23" s="5"/>
      <c r="C23" s="5"/>
      <c r="D23" s="5"/>
      <c r="E23" s="5"/>
      <c r="F23" s="5"/>
      <c r="G23" s="5"/>
      <c r="H23" s="5"/>
      <c r="I23" s="77"/>
      <c r="J23" s="77"/>
      <c r="K23" s="77"/>
    </row>
    <row r="24" spans="1:11" s="74" customFormat="1" ht="13.5">
      <c r="A24" s="5"/>
      <c r="B24" s="5"/>
      <c r="C24" s="5"/>
      <c r="D24" s="5"/>
      <c r="E24" s="5"/>
      <c r="F24" s="5"/>
      <c r="G24" s="5"/>
      <c r="H24" s="5"/>
      <c r="I24" s="77"/>
      <c r="J24" s="77"/>
      <c r="K24" s="77"/>
    </row>
    <row r="25" ht="13.5">
      <c r="L25" s="74"/>
    </row>
  </sheetData>
  <sheetProtection/>
  <mergeCells count="4">
    <mergeCell ref="J4:K4"/>
    <mergeCell ref="B4:B5"/>
    <mergeCell ref="C4:H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5" sqref="F5"/>
    </sheetView>
  </sheetViews>
  <sheetFormatPr defaultColWidth="9.00390625" defaultRowHeight="13.5"/>
  <cols>
    <col min="1" max="1" width="4.75390625" style="52" customWidth="1"/>
    <col min="2" max="2" width="8.75390625" style="52" customWidth="1"/>
    <col min="3" max="3" width="10.625" style="52" customWidth="1"/>
    <col min="4" max="4" width="8.875" style="52" customWidth="1"/>
    <col min="5" max="5" width="7.125" style="52" customWidth="1"/>
    <col min="6" max="6" width="11.25390625" style="52" customWidth="1"/>
    <col min="7" max="9" width="10.625" style="52" customWidth="1"/>
    <col min="10" max="16384" width="9.00390625" style="50" customWidth="1"/>
  </cols>
  <sheetData>
    <row r="1" spans="1:9" s="74" customFormat="1" ht="13.5">
      <c r="A1" s="112" t="s">
        <v>112</v>
      </c>
      <c r="B1" s="5"/>
      <c r="C1" s="5"/>
      <c r="D1" s="5"/>
      <c r="E1" s="5"/>
      <c r="F1" s="5"/>
      <c r="G1" s="5"/>
      <c r="H1" s="5"/>
      <c r="I1" s="77"/>
    </row>
    <row r="2" spans="1:8" s="114" customFormat="1" ht="18" customHeight="1">
      <c r="A2" s="108" t="s">
        <v>322</v>
      </c>
      <c r="B2" s="108"/>
      <c r="C2" s="108"/>
      <c r="D2" s="108"/>
      <c r="E2" s="108"/>
      <c r="F2" s="108"/>
      <c r="G2" s="108"/>
      <c r="H2" s="108"/>
    </row>
    <row r="3" spans="1:8" ht="9.75" customHeight="1">
      <c r="A3" s="77"/>
      <c r="B3" s="77"/>
      <c r="C3" s="77"/>
      <c r="D3" s="77"/>
      <c r="E3" s="77"/>
      <c r="F3" s="77"/>
      <c r="G3" s="77"/>
      <c r="H3" s="77"/>
    </row>
    <row r="4" spans="1:9" ht="15.75" customHeight="1">
      <c r="A4" s="366" t="s">
        <v>106</v>
      </c>
      <c r="B4" s="384" t="s">
        <v>109</v>
      </c>
      <c r="C4" s="386" t="s">
        <v>234</v>
      </c>
      <c r="D4" s="383"/>
      <c r="E4" s="383"/>
      <c r="F4" s="387"/>
      <c r="G4" s="386" t="s">
        <v>235</v>
      </c>
      <c r="H4" s="387"/>
      <c r="I4" s="133" t="s">
        <v>236</v>
      </c>
    </row>
    <row r="5" spans="1:9" s="337" customFormat="1" ht="30" customHeight="1">
      <c r="A5" s="367"/>
      <c r="B5" s="385"/>
      <c r="C5" s="277" t="s">
        <v>190</v>
      </c>
      <c r="D5" s="277" t="s">
        <v>325</v>
      </c>
      <c r="E5" s="277" t="s">
        <v>326</v>
      </c>
      <c r="F5" s="307" t="s">
        <v>110</v>
      </c>
      <c r="G5" s="278" t="s">
        <v>14</v>
      </c>
      <c r="H5" s="279" t="s">
        <v>191</v>
      </c>
      <c r="I5" s="278" t="s">
        <v>111</v>
      </c>
    </row>
    <row r="6" spans="1:9" ht="4.5" customHeight="1">
      <c r="A6" s="18"/>
      <c r="B6" s="280"/>
      <c r="C6" s="58"/>
      <c r="D6" s="58"/>
      <c r="E6" s="58"/>
      <c r="F6" s="58"/>
      <c r="G6" s="58"/>
      <c r="H6" s="58"/>
      <c r="I6" s="58"/>
    </row>
    <row r="7" spans="1:9" s="27" customFormat="1" ht="15.75" customHeight="1">
      <c r="A7" s="18">
        <v>23</v>
      </c>
      <c r="B7" s="232">
        <f>SUM(C7:I7)</f>
        <v>28395</v>
      </c>
      <c r="C7" s="226">
        <v>14037</v>
      </c>
      <c r="D7" s="226">
        <v>0</v>
      </c>
      <c r="E7" s="226">
        <v>0</v>
      </c>
      <c r="F7" s="226">
        <v>3825</v>
      </c>
      <c r="G7" s="226">
        <v>2874</v>
      </c>
      <c r="H7" s="226">
        <v>3160</v>
      </c>
      <c r="I7" s="226">
        <v>4499</v>
      </c>
    </row>
    <row r="8" spans="1:9" s="27" customFormat="1" ht="15.75" customHeight="1">
      <c r="A8" s="18">
        <v>24</v>
      </c>
      <c r="B8" s="232">
        <f>SUM(C8:I8)</f>
        <v>28394</v>
      </c>
      <c r="C8" s="226">
        <v>14662</v>
      </c>
      <c r="D8" s="226">
        <v>0</v>
      </c>
      <c r="E8" s="226">
        <v>0</v>
      </c>
      <c r="F8" s="226">
        <v>4133</v>
      </c>
      <c r="G8" s="226">
        <v>2170</v>
      </c>
      <c r="H8" s="226">
        <v>2757</v>
      </c>
      <c r="I8" s="226">
        <v>4672</v>
      </c>
    </row>
    <row r="9" spans="1:9" s="27" customFormat="1" ht="15.75" customHeight="1">
      <c r="A9" s="18">
        <v>25</v>
      </c>
      <c r="B9" s="232">
        <f>SUM(C9:I9)</f>
        <v>27916</v>
      </c>
      <c r="C9" s="226">
        <v>14278</v>
      </c>
      <c r="D9" s="226">
        <v>0</v>
      </c>
      <c r="E9" s="226">
        <v>0</v>
      </c>
      <c r="F9" s="226">
        <v>4063</v>
      </c>
      <c r="G9" s="226">
        <v>2081</v>
      </c>
      <c r="H9" s="226">
        <v>2641</v>
      </c>
      <c r="I9" s="226">
        <v>4853</v>
      </c>
    </row>
    <row r="10" spans="1:9" s="27" customFormat="1" ht="15.75" customHeight="1">
      <c r="A10" s="18">
        <v>26</v>
      </c>
      <c r="B10" s="226">
        <f>SUM(C10:I10)</f>
        <v>27666</v>
      </c>
      <c r="C10" s="226">
        <v>13756</v>
      </c>
      <c r="D10" s="226">
        <v>0</v>
      </c>
      <c r="E10" s="226">
        <v>0</v>
      </c>
      <c r="F10" s="226">
        <v>3245</v>
      </c>
      <c r="G10" s="226">
        <v>2356</v>
      </c>
      <c r="H10" s="226">
        <v>2638</v>
      </c>
      <c r="I10" s="226">
        <v>5671</v>
      </c>
    </row>
    <row r="11" spans="1:9" s="27" customFormat="1" ht="15.75" customHeight="1">
      <c r="A11" s="18">
        <v>27</v>
      </c>
      <c r="B11" s="226">
        <f>SUM(D11:I11)</f>
        <v>17374</v>
      </c>
      <c r="C11" s="226">
        <v>0</v>
      </c>
      <c r="D11" s="226">
        <v>5594</v>
      </c>
      <c r="E11" s="226">
        <v>70</v>
      </c>
      <c r="F11" s="226">
        <v>2905</v>
      </c>
      <c r="G11" s="226">
        <v>2331</v>
      </c>
      <c r="H11" s="226">
        <v>1229</v>
      </c>
      <c r="I11" s="226">
        <v>5245</v>
      </c>
    </row>
    <row r="12" spans="1:9" ht="4.5" customHeight="1">
      <c r="A12" s="12"/>
      <c r="B12" s="105"/>
      <c r="C12" s="56"/>
      <c r="D12" s="56"/>
      <c r="E12" s="56"/>
      <c r="F12" s="56"/>
      <c r="G12" s="56"/>
      <c r="H12" s="56"/>
      <c r="I12" s="56"/>
    </row>
    <row r="13" spans="1:8" ht="13.5" customHeight="1">
      <c r="A13" s="156" t="s">
        <v>121</v>
      </c>
      <c r="B13" s="10"/>
      <c r="C13" s="10"/>
      <c r="D13" s="10"/>
      <c r="E13" s="10"/>
      <c r="F13" s="10"/>
      <c r="G13" s="10"/>
      <c r="H13" s="10"/>
    </row>
    <row r="14" ht="13.5">
      <c r="A14" s="118" t="s">
        <v>328</v>
      </c>
    </row>
    <row r="17" ht="13.5">
      <c r="I17" s="77"/>
    </row>
  </sheetData>
  <sheetProtection/>
  <mergeCells count="4">
    <mergeCell ref="C4:F4"/>
    <mergeCell ref="G4:H4"/>
    <mergeCell ref="A4:A5"/>
    <mergeCell ref="B4:B5"/>
  </mergeCells>
  <printOptions/>
  <pageMargins left="0.7874015748031497" right="0.7874015748031497" top="0.984251968503937" bottom="0.83" header="0.5118110236220472" footer="0.5118110236220472"/>
  <pageSetup horizontalDpi="600" verticalDpi="600" orientation="portrait" paperSize="9" r:id="rId1"/>
  <headerFooter alignWithMargins="0">
    <oddHeader>&amp;R&amp;8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2" sqref="A2:K34"/>
    </sheetView>
  </sheetViews>
  <sheetFormatPr defaultColWidth="9.00390625" defaultRowHeight="13.5"/>
  <cols>
    <col min="1" max="1" width="10.625" style="41" customWidth="1"/>
    <col min="2" max="11" width="6.625" style="41" customWidth="1"/>
    <col min="12" max="16384" width="9.00390625" style="41" customWidth="1"/>
  </cols>
  <sheetData>
    <row r="1" s="114" customFormat="1" ht="12.75" customHeight="1">
      <c r="A1" s="112" t="s">
        <v>112</v>
      </c>
    </row>
    <row r="2" spans="1:11" ht="18" customHeight="1">
      <c r="A2" s="108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s="42" customFormat="1" ht="16.5" customHeight="1">
      <c r="A4" s="366" t="s">
        <v>192</v>
      </c>
      <c r="B4" s="389" t="s">
        <v>67</v>
      </c>
      <c r="C4" s="389"/>
      <c r="D4" s="389"/>
      <c r="E4" s="389"/>
      <c r="F4" s="389"/>
      <c r="G4" s="397" t="s">
        <v>103</v>
      </c>
      <c r="H4" s="389"/>
      <c r="I4" s="389"/>
      <c r="J4" s="389"/>
      <c r="K4" s="389"/>
      <c r="L4" s="43"/>
    </row>
    <row r="5" spans="1:12" s="42" customFormat="1" ht="16.5" customHeight="1">
      <c r="A5" s="388"/>
      <c r="B5" s="390" t="s">
        <v>15</v>
      </c>
      <c r="C5" s="392" t="s">
        <v>16</v>
      </c>
      <c r="D5" s="393"/>
      <c r="E5" s="394"/>
      <c r="F5" s="395" t="s">
        <v>17</v>
      </c>
      <c r="G5" s="398" t="s">
        <v>15</v>
      </c>
      <c r="H5" s="392" t="s">
        <v>16</v>
      </c>
      <c r="I5" s="393"/>
      <c r="J5" s="394"/>
      <c r="K5" s="395" t="s">
        <v>17</v>
      </c>
      <c r="L5" s="43"/>
    </row>
    <row r="6" spans="1:12" s="42" customFormat="1" ht="16.5" customHeight="1">
      <c r="A6" s="367"/>
      <c r="B6" s="391"/>
      <c r="C6" s="255" t="s">
        <v>4</v>
      </c>
      <c r="D6" s="254" t="s">
        <v>18</v>
      </c>
      <c r="E6" s="255" t="s">
        <v>19</v>
      </c>
      <c r="F6" s="396"/>
      <c r="G6" s="399"/>
      <c r="H6" s="255" t="s">
        <v>4</v>
      </c>
      <c r="I6" s="254" t="s">
        <v>18</v>
      </c>
      <c r="J6" s="255" t="s">
        <v>19</v>
      </c>
      <c r="K6" s="396"/>
      <c r="L6" s="43"/>
    </row>
    <row r="7" spans="1:12" s="42" customFormat="1" ht="5.25" customHeight="1">
      <c r="A7" s="22"/>
      <c r="B7" s="231"/>
      <c r="C7" s="231"/>
      <c r="D7" s="256"/>
      <c r="E7" s="231"/>
      <c r="F7" s="231"/>
      <c r="G7" s="298"/>
      <c r="H7" s="275"/>
      <c r="I7" s="275"/>
      <c r="J7" s="275"/>
      <c r="K7" s="275"/>
      <c r="L7" s="43"/>
    </row>
    <row r="8" spans="1:12" ht="15.75" customHeight="1">
      <c r="A8" s="190" t="s">
        <v>20</v>
      </c>
      <c r="B8" s="275">
        <v>3369</v>
      </c>
      <c r="C8" s="275">
        <v>1299</v>
      </c>
      <c r="D8" s="275">
        <v>887</v>
      </c>
      <c r="E8" s="275">
        <v>424</v>
      </c>
      <c r="F8" s="275">
        <v>759</v>
      </c>
      <c r="G8" s="298">
        <f>SUM(H8:K8)</f>
        <v>3576</v>
      </c>
      <c r="H8" s="275">
        <v>1310</v>
      </c>
      <c r="I8" s="275">
        <v>919</v>
      </c>
      <c r="J8" s="275">
        <v>451</v>
      </c>
      <c r="K8" s="275">
        <v>896</v>
      </c>
      <c r="L8" s="44"/>
    </row>
    <row r="9" spans="1:12" ht="15.75" customHeight="1">
      <c r="A9" s="190" t="s">
        <v>21</v>
      </c>
      <c r="B9" s="275">
        <v>3305</v>
      </c>
      <c r="C9" s="275">
        <v>1272</v>
      </c>
      <c r="D9" s="275">
        <v>876</v>
      </c>
      <c r="E9" s="275">
        <v>413</v>
      </c>
      <c r="F9" s="275">
        <v>744</v>
      </c>
      <c r="G9" s="298">
        <f>SUM(H9:K9)</f>
        <v>3521</v>
      </c>
      <c r="H9" s="275">
        <v>1289</v>
      </c>
      <c r="I9" s="275">
        <v>903</v>
      </c>
      <c r="J9" s="275">
        <v>443</v>
      </c>
      <c r="K9" s="275">
        <v>886</v>
      </c>
      <c r="L9" s="44"/>
    </row>
    <row r="10" spans="1:12" ht="15.75" customHeight="1">
      <c r="A10" s="190" t="s">
        <v>22</v>
      </c>
      <c r="B10" s="275">
        <v>13</v>
      </c>
      <c r="C10" s="275">
        <v>6</v>
      </c>
      <c r="D10" s="275">
        <v>3</v>
      </c>
      <c r="E10" s="275">
        <v>1</v>
      </c>
      <c r="F10" s="275">
        <v>3</v>
      </c>
      <c r="G10" s="298">
        <f>SUM(H10:K10)</f>
        <v>13</v>
      </c>
      <c r="H10" s="275">
        <v>6</v>
      </c>
      <c r="I10" s="275">
        <v>2</v>
      </c>
      <c r="J10" s="275">
        <v>1</v>
      </c>
      <c r="K10" s="275">
        <v>4</v>
      </c>
      <c r="L10" s="44"/>
    </row>
    <row r="11" spans="1:12" ht="15.75" customHeight="1">
      <c r="A11" s="190" t="s">
        <v>23</v>
      </c>
      <c r="B11" s="275">
        <v>31</v>
      </c>
      <c r="C11" s="275">
        <v>13</v>
      </c>
      <c r="D11" s="275">
        <v>5</v>
      </c>
      <c r="E11" s="275">
        <v>5</v>
      </c>
      <c r="F11" s="275">
        <v>8</v>
      </c>
      <c r="G11" s="298">
        <f>SUM(H11:K11)</f>
        <v>23</v>
      </c>
      <c r="H11" s="275">
        <v>9</v>
      </c>
      <c r="I11" s="275">
        <v>4</v>
      </c>
      <c r="J11" s="275">
        <v>6</v>
      </c>
      <c r="K11" s="275">
        <v>4</v>
      </c>
      <c r="L11" s="44"/>
    </row>
    <row r="12" spans="1:12" ht="15.75" customHeight="1">
      <c r="A12" s="190" t="s">
        <v>24</v>
      </c>
      <c r="B12" s="275">
        <v>20</v>
      </c>
      <c r="C12" s="275">
        <v>8</v>
      </c>
      <c r="D12" s="275">
        <v>3</v>
      </c>
      <c r="E12" s="275">
        <v>5</v>
      </c>
      <c r="F12" s="275">
        <v>4</v>
      </c>
      <c r="G12" s="298">
        <f>SUM(H12:K12)</f>
        <v>19</v>
      </c>
      <c r="H12" s="275">
        <v>6</v>
      </c>
      <c r="I12" s="275">
        <v>10</v>
      </c>
      <c r="J12" s="275">
        <v>1</v>
      </c>
      <c r="K12" s="275">
        <v>2</v>
      </c>
      <c r="L12" s="44"/>
    </row>
    <row r="13" spans="1:12" s="42" customFormat="1" ht="5.25" customHeight="1">
      <c r="A13" s="190"/>
      <c r="B13" s="275"/>
      <c r="C13" s="275"/>
      <c r="D13" s="275"/>
      <c r="E13" s="275"/>
      <c r="F13" s="275"/>
      <c r="G13" s="298"/>
      <c r="H13" s="275"/>
      <c r="I13" s="275"/>
      <c r="J13" s="275"/>
      <c r="K13" s="275"/>
      <c r="L13" s="43"/>
    </row>
    <row r="14" spans="1:12" ht="16.5" customHeight="1">
      <c r="A14" s="400" t="s">
        <v>192</v>
      </c>
      <c r="B14" s="397" t="s">
        <v>203</v>
      </c>
      <c r="C14" s="389"/>
      <c r="D14" s="389"/>
      <c r="E14" s="389"/>
      <c r="F14" s="403"/>
      <c r="G14" s="397" t="s">
        <v>237</v>
      </c>
      <c r="H14" s="389"/>
      <c r="I14" s="389"/>
      <c r="J14" s="389"/>
      <c r="K14" s="389"/>
      <c r="L14" s="44"/>
    </row>
    <row r="15" spans="1:12" ht="16.5" customHeight="1">
      <c r="A15" s="401"/>
      <c r="B15" s="398" t="s">
        <v>15</v>
      </c>
      <c r="C15" s="392" t="s">
        <v>16</v>
      </c>
      <c r="D15" s="393"/>
      <c r="E15" s="394"/>
      <c r="F15" s="404" t="s">
        <v>17</v>
      </c>
      <c r="G15" s="398" t="s">
        <v>15</v>
      </c>
      <c r="H15" s="392" t="s">
        <v>16</v>
      </c>
      <c r="I15" s="393"/>
      <c r="J15" s="394"/>
      <c r="K15" s="395" t="s">
        <v>17</v>
      </c>
      <c r="L15" s="44"/>
    </row>
    <row r="16" spans="1:12" ht="16.5" customHeight="1">
      <c r="A16" s="402"/>
      <c r="B16" s="399"/>
      <c r="C16" s="255" t="s">
        <v>4</v>
      </c>
      <c r="D16" s="254" t="s">
        <v>18</v>
      </c>
      <c r="E16" s="255" t="s">
        <v>19</v>
      </c>
      <c r="F16" s="405"/>
      <c r="G16" s="399"/>
      <c r="H16" s="255" t="s">
        <v>4</v>
      </c>
      <c r="I16" s="254" t="s">
        <v>18</v>
      </c>
      <c r="J16" s="255" t="s">
        <v>19</v>
      </c>
      <c r="K16" s="396"/>
      <c r="L16" s="44"/>
    </row>
    <row r="17" spans="1:12" ht="3.75" customHeight="1">
      <c r="A17" s="36"/>
      <c r="B17" s="298"/>
      <c r="C17" s="275"/>
      <c r="D17" s="275"/>
      <c r="E17" s="275"/>
      <c r="F17" s="324"/>
      <c r="G17" s="298"/>
      <c r="H17" s="275"/>
      <c r="I17" s="275"/>
      <c r="J17" s="275"/>
      <c r="K17" s="275"/>
      <c r="L17" s="44"/>
    </row>
    <row r="18" spans="1:12" ht="15.75" customHeight="1">
      <c r="A18" s="281" t="s">
        <v>20</v>
      </c>
      <c r="B18" s="298">
        <f>SUM(C18:F18)</f>
        <v>3748</v>
      </c>
      <c r="C18" s="275">
        <v>1490</v>
      </c>
      <c r="D18" s="275">
        <v>898</v>
      </c>
      <c r="E18" s="275">
        <v>513</v>
      </c>
      <c r="F18" s="324">
        <v>847</v>
      </c>
      <c r="G18" s="298">
        <f>SUM(H18:K18)</f>
        <v>3745</v>
      </c>
      <c r="H18" s="275">
        <v>1456</v>
      </c>
      <c r="I18" s="275">
        <v>881</v>
      </c>
      <c r="J18" s="275">
        <v>475</v>
      </c>
      <c r="K18" s="275">
        <v>933</v>
      </c>
      <c r="L18" s="44"/>
    </row>
    <row r="19" spans="1:12" ht="15.75" customHeight="1">
      <c r="A19" s="281" t="s">
        <v>21</v>
      </c>
      <c r="B19" s="298">
        <f>SUM(C19:F19)</f>
        <v>3688</v>
      </c>
      <c r="C19" s="275">
        <v>1461</v>
      </c>
      <c r="D19" s="275">
        <v>886</v>
      </c>
      <c r="E19" s="275">
        <v>503</v>
      </c>
      <c r="F19" s="324">
        <v>838</v>
      </c>
      <c r="G19" s="298">
        <f>SUM(H19:K19)</f>
        <v>3698</v>
      </c>
      <c r="H19" s="275">
        <v>1435</v>
      </c>
      <c r="I19" s="275">
        <v>860</v>
      </c>
      <c r="J19" s="275">
        <v>474</v>
      </c>
      <c r="K19" s="275">
        <v>929</v>
      </c>
      <c r="L19" s="44"/>
    </row>
    <row r="20" spans="1:12" ht="15.75" customHeight="1">
      <c r="A20" s="281" t="s">
        <v>22</v>
      </c>
      <c r="B20" s="298">
        <f>SUM(C20:F20)</f>
        <v>10</v>
      </c>
      <c r="C20" s="275">
        <v>2</v>
      </c>
      <c r="D20" s="275">
        <v>1</v>
      </c>
      <c r="E20" s="275">
        <v>2</v>
      </c>
      <c r="F20" s="324">
        <v>5</v>
      </c>
      <c r="G20" s="298">
        <f>SUM(H20:K20)</f>
        <v>7</v>
      </c>
      <c r="H20" s="275">
        <v>5</v>
      </c>
      <c r="I20" s="275">
        <v>2</v>
      </c>
      <c r="J20" s="275">
        <v>0</v>
      </c>
      <c r="K20" s="275">
        <v>0</v>
      </c>
      <c r="L20" s="44"/>
    </row>
    <row r="21" spans="1:12" ht="15.75" customHeight="1">
      <c r="A21" s="281" t="s">
        <v>23</v>
      </c>
      <c r="B21" s="298">
        <f>SUM(C21:F21)</f>
        <v>36</v>
      </c>
      <c r="C21" s="275">
        <v>21</v>
      </c>
      <c r="D21" s="275">
        <v>5</v>
      </c>
      <c r="E21" s="275">
        <v>6</v>
      </c>
      <c r="F21" s="324">
        <v>4</v>
      </c>
      <c r="G21" s="298">
        <f>SUM(H21:K21)</f>
        <v>26</v>
      </c>
      <c r="H21" s="275">
        <v>11</v>
      </c>
      <c r="I21" s="275">
        <v>10</v>
      </c>
      <c r="J21" s="275">
        <v>1</v>
      </c>
      <c r="K21" s="275">
        <v>4</v>
      </c>
      <c r="L21" s="44"/>
    </row>
    <row r="22" spans="1:12" ht="15.75" customHeight="1">
      <c r="A22" s="281" t="s">
        <v>24</v>
      </c>
      <c r="B22" s="298">
        <f>SUM(C22:F22)</f>
        <v>14</v>
      </c>
      <c r="C22" s="275">
        <v>6</v>
      </c>
      <c r="D22" s="275">
        <v>6</v>
      </c>
      <c r="E22" s="275">
        <v>2</v>
      </c>
      <c r="F22" s="324">
        <v>0</v>
      </c>
      <c r="G22" s="298">
        <f>SUM(H22:K22)</f>
        <v>14</v>
      </c>
      <c r="H22" s="275">
        <v>5</v>
      </c>
      <c r="I22" s="275">
        <v>9</v>
      </c>
      <c r="J22" s="275">
        <v>0</v>
      </c>
      <c r="K22" s="275">
        <v>0</v>
      </c>
      <c r="L22" s="44"/>
    </row>
    <row r="23" spans="1:11" s="42" customFormat="1" ht="4.5" customHeight="1">
      <c r="A23" s="282"/>
      <c r="B23" s="298"/>
      <c r="C23" s="275"/>
      <c r="D23" s="275"/>
      <c r="E23" s="275"/>
      <c r="F23" s="324"/>
      <c r="G23" s="275"/>
      <c r="H23" s="275"/>
      <c r="I23" s="275"/>
      <c r="J23" s="275"/>
      <c r="K23" s="275"/>
    </row>
    <row r="24" spans="1:11" s="42" customFormat="1" ht="15" customHeight="1">
      <c r="A24" s="400" t="s">
        <v>192</v>
      </c>
      <c r="B24" s="397" t="s">
        <v>279</v>
      </c>
      <c r="C24" s="389"/>
      <c r="D24" s="389"/>
      <c r="E24" s="389"/>
      <c r="F24" s="403"/>
      <c r="G24" s="407" t="s">
        <v>323</v>
      </c>
      <c r="H24" s="407"/>
      <c r="I24" s="407"/>
      <c r="J24" s="407"/>
      <c r="K24" s="407"/>
    </row>
    <row r="25" spans="1:11" s="42" customFormat="1" ht="18.75" customHeight="1">
      <c r="A25" s="401"/>
      <c r="B25" s="398" t="s">
        <v>15</v>
      </c>
      <c r="C25" s="392" t="s">
        <v>16</v>
      </c>
      <c r="D25" s="393"/>
      <c r="E25" s="394"/>
      <c r="F25" s="404" t="s">
        <v>17</v>
      </c>
      <c r="G25" s="390" t="s">
        <v>15</v>
      </c>
      <c r="H25" s="392" t="s">
        <v>16</v>
      </c>
      <c r="I25" s="393"/>
      <c r="J25" s="394"/>
      <c r="K25" s="395" t="s">
        <v>17</v>
      </c>
    </row>
    <row r="26" spans="1:11" ht="20.25" customHeight="1">
      <c r="A26" s="402"/>
      <c r="B26" s="399"/>
      <c r="C26" s="255" t="s">
        <v>4</v>
      </c>
      <c r="D26" s="254" t="s">
        <v>18</v>
      </c>
      <c r="E26" s="255" t="s">
        <v>19</v>
      </c>
      <c r="F26" s="405"/>
      <c r="G26" s="391"/>
      <c r="H26" s="255" t="s">
        <v>4</v>
      </c>
      <c r="I26" s="254" t="s">
        <v>18</v>
      </c>
      <c r="J26" s="255" t="s">
        <v>19</v>
      </c>
      <c r="K26" s="396"/>
    </row>
    <row r="27" spans="1:11" ht="4.5" customHeight="1">
      <c r="A27" s="36"/>
      <c r="B27" s="298"/>
      <c r="C27" s="275"/>
      <c r="D27" s="275"/>
      <c r="E27" s="275"/>
      <c r="F27" s="324"/>
      <c r="G27" s="275"/>
      <c r="H27" s="275"/>
      <c r="I27" s="275"/>
      <c r="J27" s="275"/>
      <c r="K27" s="275"/>
    </row>
    <row r="28" spans="1:11" ht="15.75" customHeight="1">
      <c r="A28" s="281" t="s">
        <v>20</v>
      </c>
      <c r="B28" s="298">
        <f>SUM(C28:F28)</f>
        <v>3848</v>
      </c>
      <c r="C28" s="275">
        <v>1376</v>
      </c>
      <c r="D28" s="275">
        <v>973</v>
      </c>
      <c r="E28" s="275">
        <v>487</v>
      </c>
      <c r="F28" s="324">
        <v>1012</v>
      </c>
      <c r="G28" s="275">
        <f>SUM(H28:K28)</f>
        <v>4029</v>
      </c>
      <c r="H28" s="275">
        <v>1505</v>
      </c>
      <c r="I28" s="275">
        <v>990</v>
      </c>
      <c r="J28" s="275">
        <v>524</v>
      </c>
      <c r="K28" s="275">
        <v>1010</v>
      </c>
    </row>
    <row r="29" spans="1:11" ht="15.75" customHeight="1">
      <c r="A29" s="281" t="s">
        <v>21</v>
      </c>
      <c r="B29" s="298">
        <f>SUM(C29:F29)</f>
        <v>3799</v>
      </c>
      <c r="C29" s="275">
        <v>1360</v>
      </c>
      <c r="D29" s="275">
        <v>957</v>
      </c>
      <c r="E29" s="275">
        <v>481</v>
      </c>
      <c r="F29" s="324">
        <v>1001</v>
      </c>
      <c r="G29" s="275">
        <f>SUM(H29:K29)</f>
        <v>3975</v>
      </c>
      <c r="H29" s="275">
        <v>1488</v>
      </c>
      <c r="I29" s="275">
        <v>971</v>
      </c>
      <c r="J29" s="275">
        <v>521</v>
      </c>
      <c r="K29" s="275">
        <v>995</v>
      </c>
    </row>
    <row r="30" spans="1:11" ht="15.75" customHeight="1">
      <c r="A30" s="281" t="s">
        <v>22</v>
      </c>
      <c r="B30" s="298">
        <f>SUM(C30:F30)</f>
        <v>6</v>
      </c>
      <c r="C30" s="275">
        <v>2</v>
      </c>
      <c r="D30" s="275">
        <v>1</v>
      </c>
      <c r="E30" s="275">
        <v>1</v>
      </c>
      <c r="F30" s="324">
        <v>2</v>
      </c>
      <c r="G30" s="275">
        <f>SUM(H30:K30)</f>
        <v>8</v>
      </c>
      <c r="H30" s="275">
        <v>3</v>
      </c>
      <c r="I30" s="275">
        <v>1</v>
      </c>
      <c r="J30" s="275">
        <v>0</v>
      </c>
      <c r="K30" s="275">
        <v>4</v>
      </c>
    </row>
    <row r="31" spans="1:11" s="42" customFormat="1" ht="15.75" customHeight="1">
      <c r="A31" s="281" t="s">
        <v>23</v>
      </c>
      <c r="B31" s="298">
        <f>SUM(C31:F31)</f>
        <v>27</v>
      </c>
      <c r="C31" s="275">
        <v>7</v>
      </c>
      <c r="D31" s="275">
        <v>7</v>
      </c>
      <c r="E31" s="275">
        <v>5</v>
      </c>
      <c r="F31" s="324">
        <v>8</v>
      </c>
      <c r="G31" s="275">
        <f>SUM(H31:K31)</f>
        <v>31</v>
      </c>
      <c r="H31" s="275">
        <v>10</v>
      </c>
      <c r="I31" s="275">
        <v>9</v>
      </c>
      <c r="J31" s="275">
        <v>1</v>
      </c>
      <c r="K31" s="275">
        <v>11</v>
      </c>
    </row>
    <row r="32" spans="1:16" s="42" customFormat="1" ht="15.75" customHeight="1">
      <c r="A32" s="281" t="s">
        <v>24</v>
      </c>
      <c r="B32" s="298">
        <f>SUM(C32:F32)</f>
        <v>16</v>
      </c>
      <c r="C32" s="275">
        <v>7</v>
      </c>
      <c r="D32" s="275">
        <v>8</v>
      </c>
      <c r="E32" s="275">
        <v>0</v>
      </c>
      <c r="F32" s="324">
        <v>1</v>
      </c>
      <c r="G32" s="275">
        <f>SUM(H32:K32)</f>
        <v>15</v>
      </c>
      <c r="H32" s="275">
        <v>4</v>
      </c>
      <c r="I32" s="275">
        <v>9</v>
      </c>
      <c r="J32" s="275">
        <v>2</v>
      </c>
      <c r="K32" s="275">
        <v>0</v>
      </c>
      <c r="L32" s="336"/>
      <c r="M32" s="336"/>
      <c r="N32" s="336"/>
      <c r="O32" s="336"/>
      <c r="P32" s="336"/>
    </row>
    <row r="33" spans="1:16" s="42" customFormat="1" ht="5.25" customHeight="1">
      <c r="A33" s="282"/>
      <c r="B33" s="325"/>
      <c r="C33" s="323"/>
      <c r="D33" s="323"/>
      <c r="E33" s="323"/>
      <c r="F33" s="326"/>
      <c r="G33" s="323"/>
      <c r="H33" s="323"/>
      <c r="I33" s="323"/>
      <c r="J33" s="323"/>
      <c r="K33" s="323"/>
      <c r="L33" s="47"/>
      <c r="M33" s="47"/>
      <c r="N33" s="47"/>
      <c r="O33" s="47"/>
      <c r="P33" s="47"/>
    </row>
    <row r="34" spans="1:16" s="42" customFormat="1" ht="13.5" customHeight="1">
      <c r="A34" s="188" t="s">
        <v>122</v>
      </c>
      <c r="B34" s="80"/>
      <c r="C34" s="38"/>
      <c r="D34" s="38"/>
      <c r="E34" s="37"/>
      <c r="F34" s="38"/>
      <c r="G34" s="38"/>
      <c r="H34" s="43"/>
      <c r="I34" s="38"/>
      <c r="J34" s="38"/>
      <c r="L34" s="401"/>
      <c r="M34" s="401"/>
      <c r="N34" s="401"/>
      <c r="O34" s="35"/>
      <c r="P34" s="35"/>
    </row>
    <row r="35" spans="1:16" s="42" customFormat="1" ht="15" customHeight="1">
      <c r="A35" s="26"/>
      <c r="B35" s="38"/>
      <c r="C35" s="38"/>
      <c r="D35" s="38"/>
      <c r="E35" s="37"/>
      <c r="F35" s="38"/>
      <c r="G35" s="38"/>
      <c r="H35" s="43"/>
      <c r="I35" s="38"/>
      <c r="J35" s="38"/>
      <c r="L35" s="35"/>
      <c r="M35" s="35"/>
      <c r="N35" s="35"/>
      <c r="O35" s="35"/>
      <c r="P35" s="35"/>
    </row>
    <row r="36" spans="1:16" s="27" customFormat="1" ht="15" customHeight="1">
      <c r="A36" s="26"/>
      <c r="B36" s="38"/>
      <c r="C36" s="38"/>
      <c r="D36" s="38"/>
      <c r="E36" s="38"/>
      <c r="F36" s="38"/>
      <c r="G36" s="38"/>
      <c r="H36" s="29"/>
      <c r="I36" s="38"/>
      <c r="J36" s="38"/>
      <c r="L36" s="40"/>
      <c r="M36" s="40"/>
      <c r="N36" s="40"/>
      <c r="O36" s="40"/>
      <c r="P36" s="40"/>
    </row>
    <row r="37" spans="1:7" ht="13.5">
      <c r="A37" s="64"/>
      <c r="B37" s="31"/>
      <c r="C37" s="31"/>
      <c r="D37" s="31"/>
      <c r="E37" s="7"/>
      <c r="F37" s="31"/>
      <c r="G37" s="31"/>
    </row>
    <row r="38" spans="1:7" ht="13.5">
      <c r="A38" s="44"/>
      <c r="B38" s="406"/>
      <c r="C38" s="406"/>
      <c r="D38" s="46"/>
      <c r="E38" s="47"/>
      <c r="F38" s="47"/>
      <c r="G38" s="47"/>
    </row>
    <row r="39" spans="1:7" ht="13.5">
      <c r="A39" s="79"/>
      <c r="B39" s="4"/>
      <c r="C39" s="4"/>
      <c r="D39" s="4"/>
      <c r="E39" s="4"/>
      <c r="F39" s="4"/>
      <c r="G39" s="4"/>
    </row>
  </sheetData>
  <sheetProtection/>
  <mergeCells count="29">
    <mergeCell ref="K25:K26"/>
    <mergeCell ref="B38:C38"/>
    <mergeCell ref="L34:N34"/>
    <mergeCell ref="A24:A26"/>
    <mergeCell ref="B24:F24"/>
    <mergeCell ref="B25:B26"/>
    <mergeCell ref="C25:E25"/>
    <mergeCell ref="F25:F26"/>
    <mergeCell ref="G24:K24"/>
    <mergeCell ref="G25:G26"/>
    <mergeCell ref="H25:J25"/>
    <mergeCell ref="A14:A16"/>
    <mergeCell ref="B14:F14"/>
    <mergeCell ref="B15:B16"/>
    <mergeCell ref="C15:E15"/>
    <mergeCell ref="F15:F16"/>
    <mergeCell ref="G14:K14"/>
    <mergeCell ref="G15:G16"/>
    <mergeCell ref="H15:J15"/>
    <mergeCell ref="K15:K16"/>
    <mergeCell ref="A4:A6"/>
    <mergeCell ref="B4:F4"/>
    <mergeCell ref="B5:B6"/>
    <mergeCell ref="C5:E5"/>
    <mergeCell ref="F5:F6"/>
    <mergeCell ref="G4:K4"/>
    <mergeCell ref="G5:G6"/>
    <mergeCell ref="H5:J5"/>
    <mergeCell ref="K5:K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4.75390625" style="41" customWidth="1"/>
    <col min="2" max="7" width="7.75390625" style="41" customWidth="1"/>
    <col min="8" max="16384" width="9.00390625" style="41" customWidth="1"/>
  </cols>
  <sheetData>
    <row r="1" spans="1:9" s="27" customFormat="1" ht="12.75" customHeight="1">
      <c r="A1" s="112" t="s">
        <v>112</v>
      </c>
      <c r="B1" s="38"/>
      <c r="C1" s="38"/>
      <c r="D1" s="38"/>
      <c r="E1" s="38"/>
      <c r="F1" s="38"/>
      <c r="G1" s="38"/>
      <c r="H1" s="40"/>
      <c r="I1" s="40"/>
    </row>
    <row r="2" spans="1:9" ht="18" customHeight="1">
      <c r="A2" s="108" t="s">
        <v>117</v>
      </c>
      <c r="B2" s="8"/>
      <c r="C2" s="8"/>
      <c r="D2" s="8"/>
      <c r="E2" s="8"/>
      <c r="F2" s="8"/>
      <c r="G2" s="8"/>
      <c r="H2" s="38"/>
      <c r="I2" s="38"/>
    </row>
    <row r="3" spans="1:9" ht="9.75" customHeight="1">
      <c r="A3" s="8"/>
      <c r="B3" s="8"/>
      <c r="C3" s="8"/>
      <c r="D3" s="8"/>
      <c r="E3" s="8"/>
      <c r="F3" s="8"/>
      <c r="G3" s="8"/>
      <c r="H3" s="38"/>
      <c r="I3" s="38"/>
    </row>
    <row r="4" spans="1:9" ht="15.75" customHeight="1">
      <c r="A4" s="400" t="s">
        <v>106</v>
      </c>
      <c r="B4" s="409" t="s">
        <v>269</v>
      </c>
      <c r="C4" s="410"/>
      <c r="D4" s="410"/>
      <c r="E4" s="411"/>
      <c r="F4" s="133" t="s">
        <v>60</v>
      </c>
      <c r="G4" s="133" t="s">
        <v>59</v>
      </c>
      <c r="H4" s="38"/>
      <c r="I4" s="38"/>
    </row>
    <row r="5" spans="1:9" ht="15.75" customHeight="1">
      <c r="A5" s="402"/>
      <c r="B5" s="17" t="s">
        <v>109</v>
      </c>
      <c r="C5" s="17" t="s">
        <v>270</v>
      </c>
      <c r="D5" s="17" t="s">
        <v>271</v>
      </c>
      <c r="E5" s="17" t="s">
        <v>272</v>
      </c>
      <c r="F5" s="17" t="s">
        <v>224</v>
      </c>
      <c r="G5" s="17" t="s">
        <v>224</v>
      </c>
      <c r="H5" s="31"/>
      <c r="I5" s="31"/>
    </row>
    <row r="6" spans="1:9" ht="5.25" customHeight="1">
      <c r="A6" s="36"/>
      <c r="B6" s="173"/>
      <c r="C6" s="283"/>
      <c r="D6" s="283"/>
      <c r="E6" s="283"/>
      <c r="F6" s="283"/>
      <c r="G6" s="283"/>
      <c r="H6" s="31"/>
      <c r="I6" s="31"/>
    </row>
    <row r="7" spans="1:7" s="27" customFormat="1" ht="15.75" customHeight="1">
      <c r="A7" s="191">
        <v>23</v>
      </c>
      <c r="B7" s="232">
        <f>SUM(C7:E7)</f>
        <v>583</v>
      </c>
      <c r="C7" s="226">
        <v>291</v>
      </c>
      <c r="D7" s="226">
        <v>291</v>
      </c>
      <c r="E7" s="225">
        <v>1</v>
      </c>
      <c r="F7" s="226">
        <v>5</v>
      </c>
      <c r="G7" s="226">
        <v>689</v>
      </c>
    </row>
    <row r="8" spans="1:7" s="27" customFormat="1" ht="15.75" customHeight="1">
      <c r="A8" s="191">
        <v>24</v>
      </c>
      <c r="B8" s="232">
        <f>SUM(C8:E8)</f>
        <v>586</v>
      </c>
      <c r="C8" s="226">
        <v>292</v>
      </c>
      <c r="D8" s="226">
        <v>292</v>
      </c>
      <c r="E8" s="225">
        <v>2</v>
      </c>
      <c r="F8" s="226">
        <v>5</v>
      </c>
      <c r="G8" s="226">
        <v>910</v>
      </c>
    </row>
    <row r="9" spans="1:7" s="27" customFormat="1" ht="15.75" customHeight="1">
      <c r="A9" s="191">
        <v>25</v>
      </c>
      <c r="B9" s="232">
        <f>SUM(C9:E9)</f>
        <v>578</v>
      </c>
      <c r="C9" s="226">
        <v>289</v>
      </c>
      <c r="D9" s="226">
        <v>289</v>
      </c>
      <c r="E9" s="225">
        <v>0</v>
      </c>
      <c r="F9" s="226">
        <v>4</v>
      </c>
      <c r="G9" s="226">
        <v>971</v>
      </c>
    </row>
    <row r="10" spans="1:7" s="27" customFormat="1" ht="15.75" customHeight="1">
      <c r="A10" s="192">
        <v>26</v>
      </c>
      <c r="B10" s="226">
        <f>SUM(C10:E10)</f>
        <v>566</v>
      </c>
      <c r="C10" s="226">
        <v>283</v>
      </c>
      <c r="D10" s="226">
        <v>283</v>
      </c>
      <c r="E10" s="225">
        <v>0</v>
      </c>
      <c r="F10" s="226">
        <v>4</v>
      </c>
      <c r="G10" s="226">
        <v>867</v>
      </c>
    </row>
    <row r="11" spans="1:7" s="27" customFormat="1" ht="15.75" customHeight="1">
      <c r="A11" s="192">
        <v>27</v>
      </c>
      <c r="B11" s="226">
        <f>SUM(C11:E11)</f>
        <v>578</v>
      </c>
      <c r="C11" s="226">
        <v>288</v>
      </c>
      <c r="D11" s="226">
        <v>288</v>
      </c>
      <c r="E11" s="225">
        <v>2</v>
      </c>
      <c r="F11" s="226">
        <v>4</v>
      </c>
      <c r="G11" s="226">
        <v>1007</v>
      </c>
    </row>
    <row r="12" spans="1:7" ht="5.25" customHeight="1">
      <c r="A12" s="343"/>
      <c r="B12" s="408"/>
      <c r="C12" s="408"/>
      <c r="D12" s="87"/>
      <c r="E12" s="48"/>
      <c r="F12" s="48"/>
      <c r="G12" s="48"/>
    </row>
    <row r="13" spans="1:7" ht="13.5" customHeight="1">
      <c r="A13" s="156" t="s">
        <v>123</v>
      </c>
      <c r="B13" s="10"/>
      <c r="C13" s="10"/>
      <c r="D13" s="10"/>
      <c r="E13" s="10"/>
      <c r="F13" s="10"/>
      <c r="G13" s="10"/>
    </row>
    <row r="14" spans="1:7" ht="13.5">
      <c r="A14" s="26"/>
      <c r="B14" s="38"/>
      <c r="C14" s="38"/>
      <c r="D14" s="38"/>
      <c r="E14" s="37"/>
      <c r="F14" s="38"/>
      <c r="G14" s="38"/>
    </row>
    <row r="15" spans="1:7" ht="13.5">
      <c r="A15" s="26"/>
      <c r="B15" s="38"/>
      <c r="C15" s="38"/>
      <c r="D15" s="38"/>
      <c r="E15" s="38"/>
      <c r="F15" s="38"/>
      <c r="G15" s="38"/>
    </row>
    <row r="16" spans="1:7" ht="13.5">
      <c r="A16" s="64"/>
      <c r="B16" s="31"/>
      <c r="C16" s="31"/>
      <c r="D16" s="31"/>
      <c r="E16" s="7"/>
      <c r="F16" s="31"/>
      <c r="G16" s="31"/>
    </row>
    <row r="17" spans="1:7" ht="13.5">
      <c r="A17" s="64"/>
      <c r="B17" s="31"/>
      <c r="C17" s="31"/>
      <c r="D17" s="31"/>
      <c r="E17" s="7"/>
      <c r="F17" s="31"/>
      <c r="G17" s="31"/>
    </row>
    <row r="18" spans="1:7" ht="13.5">
      <c r="A18" s="44"/>
      <c r="B18" s="406"/>
      <c r="C18" s="406"/>
      <c r="D18" s="46"/>
      <c r="E18" s="47"/>
      <c r="F18" s="47"/>
      <c r="G18" s="47"/>
    </row>
    <row r="19" spans="1:7" ht="13.5">
      <c r="A19" s="79"/>
      <c r="B19" s="4"/>
      <c r="C19" s="4"/>
      <c r="D19" s="4"/>
      <c r="E19" s="4"/>
      <c r="F19" s="4"/>
      <c r="G19" s="4"/>
    </row>
  </sheetData>
  <sheetProtection/>
  <mergeCells count="4">
    <mergeCell ref="B18:C18"/>
    <mergeCell ref="B12:C12"/>
    <mergeCell ref="A4:A5"/>
    <mergeCell ref="B4:E4"/>
  </mergeCells>
  <printOptions/>
  <pageMargins left="0.7874015748031497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Header xml:space="preserve">&amp;L&amp;8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28"/>
  <sheetViews>
    <sheetView zoomScaleSheetLayoutView="100" zoomScalePageLayoutView="0" workbookViewId="0" topLeftCell="A98">
      <selection activeCell="A109" sqref="A109:O128"/>
    </sheetView>
  </sheetViews>
  <sheetFormatPr defaultColWidth="9.00390625" defaultRowHeight="13.5"/>
  <cols>
    <col min="1" max="1" width="4.625" style="41" customWidth="1"/>
    <col min="2" max="2" width="5.625" style="41" customWidth="1"/>
    <col min="3" max="3" width="6.125" style="41" customWidth="1"/>
    <col min="4" max="4" width="5.625" style="41" customWidth="1"/>
    <col min="5" max="5" width="6.125" style="41" customWidth="1"/>
    <col min="6" max="6" width="5.625" style="41" customWidth="1"/>
    <col min="7" max="7" width="6.125" style="41" customWidth="1"/>
    <col min="8" max="8" width="5.625" style="41" customWidth="1"/>
    <col min="9" max="9" width="6.125" style="41" customWidth="1"/>
    <col min="10" max="10" width="5.625" style="41" customWidth="1"/>
    <col min="11" max="11" width="6.125" style="41" customWidth="1"/>
    <col min="12" max="12" width="5.625" style="41" customWidth="1"/>
    <col min="13" max="13" width="6.125" style="41" customWidth="1"/>
    <col min="14" max="14" width="5.625" style="41" customWidth="1"/>
    <col min="15" max="15" width="6.125" style="41" customWidth="1"/>
    <col min="16" max="17" width="9.00390625" style="41" customWidth="1"/>
    <col min="18" max="18" width="5.625" style="41" customWidth="1"/>
    <col min="19" max="16384" width="9.00390625" style="41" customWidth="1"/>
  </cols>
  <sheetData>
    <row r="1" spans="1:15" s="50" customFormat="1" ht="12.75" customHeight="1">
      <c r="A1" s="112" t="s">
        <v>112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8" customHeight="1">
      <c r="A2" s="108" t="s">
        <v>118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" customHeight="1">
      <c r="A3" s="10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27" customFormat="1" ht="13.5">
      <c r="A4" s="110" t="s">
        <v>319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27" customFormat="1" ht="15" customHeight="1">
      <c r="A5" s="387" t="s">
        <v>106</v>
      </c>
      <c r="B5" s="413" t="s">
        <v>0</v>
      </c>
      <c r="C5" s="414"/>
      <c r="D5" s="414" t="s">
        <v>25</v>
      </c>
      <c r="E5" s="414"/>
      <c r="F5" s="414" t="s">
        <v>26</v>
      </c>
      <c r="G5" s="414"/>
      <c r="H5" s="414" t="s">
        <v>27</v>
      </c>
      <c r="I5" s="414"/>
      <c r="J5" s="414" t="s">
        <v>28</v>
      </c>
      <c r="K5" s="414"/>
      <c r="L5" s="414" t="s">
        <v>29</v>
      </c>
      <c r="M5" s="414"/>
      <c r="N5" s="414" t="s">
        <v>30</v>
      </c>
      <c r="O5" s="415"/>
    </row>
    <row r="6" spans="1:15" s="27" customFormat="1" ht="15" customHeight="1">
      <c r="A6" s="412"/>
      <c r="B6" s="234" t="s">
        <v>31</v>
      </c>
      <c r="C6" s="235" t="s">
        <v>32</v>
      </c>
      <c r="D6" s="235" t="s">
        <v>31</v>
      </c>
      <c r="E6" s="235" t="s">
        <v>32</v>
      </c>
      <c r="F6" s="235" t="s">
        <v>31</v>
      </c>
      <c r="G6" s="235" t="s">
        <v>32</v>
      </c>
      <c r="H6" s="235" t="s">
        <v>31</v>
      </c>
      <c r="I6" s="235" t="s">
        <v>32</v>
      </c>
      <c r="J6" s="235" t="s">
        <v>31</v>
      </c>
      <c r="K6" s="235" t="s">
        <v>32</v>
      </c>
      <c r="L6" s="235" t="s">
        <v>31</v>
      </c>
      <c r="M6" s="235" t="s">
        <v>32</v>
      </c>
      <c r="N6" s="235" t="s">
        <v>31</v>
      </c>
      <c r="O6" s="236" t="s">
        <v>32</v>
      </c>
    </row>
    <row r="7" spans="1:15" s="27" customFormat="1" ht="3.75" customHeight="1">
      <c r="A7" s="30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5" s="27" customFormat="1" ht="13.5">
      <c r="A8" s="192">
        <v>23</v>
      </c>
      <c r="B8" s="335">
        <f aca="true" t="shared" si="0" ref="B8:C11">SUM(D8,F8,H8,J8,L8,N8,B16,D16,F16,H16,J16,L16)</f>
        <v>6600</v>
      </c>
      <c r="C8" s="335">
        <f t="shared" si="0"/>
        <v>108913</v>
      </c>
      <c r="D8" s="239">
        <v>898</v>
      </c>
      <c r="E8" s="239">
        <v>37439</v>
      </c>
      <c r="F8" s="239">
        <v>691</v>
      </c>
      <c r="G8" s="239">
        <v>7654</v>
      </c>
      <c r="H8" s="239">
        <v>856</v>
      </c>
      <c r="I8" s="239">
        <v>12959</v>
      </c>
      <c r="J8" s="239">
        <v>551</v>
      </c>
      <c r="K8" s="239">
        <v>5498</v>
      </c>
      <c r="L8" s="239">
        <v>764</v>
      </c>
      <c r="M8" s="239">
        <v>10633</v>
      </c>
      <c r="N8" s="239">
        <v>695</v>
      </c>
      <c r="O8" s="239">
        <v>12568</v>
      </c>
    </row>
    <row r="9" spans="1:15" s="27" customFormat="1" ht="13.5">
      <c r="A9" s="192">
        <v>24</v>
      </c>
      <c r="B9" s="335">
        <f t="shared" si="0"/>
        <v>6793</v>
      </c>
      <c r="C9" s="335">
        <f t="shared" si="0"/>
        <v>129540</v>
      </c>
      <c r="D9" s="239">
        <v>927</v>
      </c>
      <c r="E9" s="239">
        <v>54344</v>
      </c>
      <c r="F9" s="239">
        <v>709</v>
      </c>
      <c r="G9" s="239">
        <v>7874</v>
      </c>
      <c r="H9" s="239">
        <v>893</v>
      </c>
      <c r="I9" s="239">
        <v>13881</v>
      </c>
      <c r="J9" s="239">
        <v>554</v>
      </c>
      <c r="K9" s="239">
        <v>5832</v>
      </c>
      <c r="L9" s="239">
        <v>764</v>
      </c>
      <c r="M9" s="239">
        <v>10615</v>
      </c>
      <c r="N9" s="239">
        <v>697</v>
      </c>
      <c r="O9" s="239">
        <v>12749</v>
      </c>
    </row>
    <row r="10" spans="1:15" s="27" customFormat="1" ht="13.5">
      <c r="A10" s="192">
        <v>25</v>
      </c>
      <c r="B10" s="335">
        <f t="shared" si="0"/>
        <v>6751</v>
      </c>
      <c r="C10" s="335">
        <f t="shared" si="0"/>
        <v>116497</v>
      </c>
      <c r="D10" s="239">
        <v>898</v>
      </c>
      <c r="E10" s="239">
        <v>43184</v>
      </c>
      <c r="F10" s="239">
        <v>676</v>
      </c>
      <c r="G10" s="239">
        <v>7455</v>
      </c>
      <c r="H10" s="239">
        <v>832</v>
      </c>
      <c r="I10" s="239">
        <v>13429</v>
      </c>
      <c r="J10" s="239">
        <v>529</v>
      </c>
      <c r="K10" s="239">
        <v>5389</v>
      </c>
      <c r="L10" s="239">
        <v>744</v>
      </c>
      <c r="M10" s="239">
        <v>10093</v>
      </c>
      <c r="N10" s="239">
        <v>686</v>
      </c>
      <c r="O10" s="239">
        <v>12714</v>
      </c>
    </row>
    <row r="11" spans="1:15" s="27" customFormat="1" ht="13.5">
      <c r="A11" s="192">
        <v>26</v>
      </c>
      <c r="B11" s="335">
        <f t="shared" si="0"/>
        <v>3276</v>
      </c>
      <c r="C11" s="335">
        <f t="shared" si="0"/>
        <v>36313</v>
      </c>
      <c r="D11" s="239">
        <v>387</v>
      </c>
      <c r="E11" s="239">
        <v>10235</v>
      </c>
      <c r="F11" s="239">
        <v>313</v>
      </c>
      <c r="G11" s="239">
        <v>2748</v>
      </c>
      <c r="H11" s="239">
        <v>362</v>
      </c>
      <c r="I11" s="239">
        <v>4198</v>
      </c>
      <c r="J11" s="239">
        <v>272</v>
      </c>
      <c r="K11" s="239">
        <v>1901</v>
      </c>
      <c r="L11" s="239">
        <v>332</v>
      </c>
      <c r="M11" s="239">
        <v>3566</v>
      </c>
      <c r="N11" s="239">
        <v>301</v>
      </c>
      <c r="O11" s="239">
        <v>4044</v>
      </c>
    </row>
    <row r="12" spans="1:15" s="27" customFormat="1" ht="3.75" customHeight="1">
      <c r="A12" s="65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1:15" s="27" customFormat="1" ht="15" customHeight="1">
      <c r="A13" s="387" t="s">
        <v>106</v>
      </c>
      <c r="B13" s="413" t="s">
        <v>33</v>
      </c>
      <c r="C13" s="414"/>
      <c r="D13" s="414" t="s">
        <v>34</v>
      </c>
      <c r="E13" s="414"/>
      <c r="F13" s="414" t="s">
        <v>35</v>
      </c>
      <c r="G13" s="414"/>
      <c r="H13" s="414" t="s">
        <v>36</v>
      </c>
      <c r="I13" s="414"/>
      <c r="J13" s="414" t="s">
        <v>37</v>
      </c>
      <c r="K13" s="414"/>
      <c r="L13" s="414" t="s">
        <v>38</v>
      </c>
      <c r="M13" s="415"/>
      <c r="N13" s="241"/>
      <c r="O13" s="241"/>
    </row>
    <row r="14" spans="1:15" s="27" customFormat="1" ht="15" customHeight="1">
      <c r="A14" s="412"/>
      <c r="B14" s="234" t="s">
        <v>31</v>
      </c>
      <c r="C14" s="235" t="s">
        <v>32</v>
      </c>
      <c r="D14" s="235" t="s">
        <v>31</v>
      </c>
      <c r="E14" s="235" t="s">
        <v>32</v>
      </c>
      <c r="F14" s="235" t="s">
        <v>31</v>
      </c>
      <c r="G14" s="235" t="s">
        <v>32</v>
      </c>
      <c r="H14" s="235" t="s">
        <v>31</v>
      </c>
      <c r="I14" s="235" t="s">
        <v>32</v>
      </c>
      <c r="J14" s="235" t="s">
        <v>31</v>
      </c>
      <c r="K14" s="235" t="s">
        <v>32</v>
      </c>
      <c r="L14" s="235" t="s">
        <v>31</v>
      </c>
      <c r="M14" s="236" t="s">
        <v>32</v>
      </c>
      <c r="N14" s="242"/>
      <c r="O14" s="242"/>
    </row>
    <row r="15" spans="1:15" s="27" customFormat="1" ht="3.75" customHeight="1">
      <c r="A15" s="30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</row>
    <row r="16" spans="1:15" s="27" customFormat="1" ht="13.5">
      <c r="A16" s="192">
        <v>23</v>
      </c>
      <c r="B16" s="239">
        <v>622</v>
      </c>
      <c r="C16" s="239">
        <v>9957</v>
      </c>
      <c r="D16" s="239">
        <v>352</v>
      </c>
      <c r="E16" s="239">
        <v>4768</v>
      </c>
      <c r="F16" s="239">
        <v>214</v>
      </c>
      <c r="G16" s="239">
        <v>1269</v>
      </c>
      <c r="H16" s="239">
        <v>585</v>
      </c>
      <c r="I16" s="239">
        <v>3998</v>
      </c>
      <c r="J16" s="239">
        <v>111</v>
      </c>
      <c r="K16" s="239">
        <v>656</v>
      </c>
      <c r="L16" s="239">
        <v>261</v>
      </c>
      <c r="M16" s="239">
        <v>1514</v>
      </c>
      <c r="N16" s="243"/>
      <c r="O16" s="243"/>
    </row>
    <row r="17" spans="1:15" s="27" customFormat="1" ht="13.5">
      <c r="A17" s="192">
        <v>24</v>
      </c>
      <c r="B17" s="239">
        <v>644</v>
      </c>
      <c r="C17" s="239">
        <v>11261</v>
      </c>
      <c r="D17" s="239">
        <v>373</v>
      </c>
      <c r="E17" s="239">
        <v>5246</v>
      </c>
      <c r="F17" s="239">
        <v>238</v>
      </c>
      <c r="G17" s="239">
        <v>1280</v>
      </c>
      <c r="H17" s="239">
        <v>613</v>
      </c>
      <c r="I17" s="239">
        <v>4624</v>
      </c>
      <c r="J17" s="239">
        <v>107</v>
      </c>
      <c r="K17" s="239">
        <v>650</v>
      </c>
      <c r="L17" s="239">
        <v>274</v>
      </c>
      <c r="M17" s="239">
        <v>1184</v>
      </c>
      <c r="N17" s="243"/>
      <c r="O17" s="243"/>
    </row>
    <row r="18" spans="1:15" s="27" customFormat="1" ht="12.75" customHeight="1">
      <c r="A18" s="192">
        <v>25</v>
      </c>
      <c r="B18" s="239">
        <v>641</v>
      </c>
      <c r="C18" s="239">
        <v>10602</v>
      </c>
      <c r="D18" s="239">
        <v>440</v>
      </c>
      <c r="E18" s="239">
        <v>5616</v>
      </c>
      <c r="F18" s="239">
        <v>195</v>
      </c>
      <c r="G18" s="239">
        <v>1093</v>
      </c>
      <c r="H18" s="239">
        <v>625</v>
      </c>
      <c r="I18" s="239">
        <v>4389</v>
      </c>
      <c r="J18" s="239">
        <v>92</v>
      </c>
      <c r="K18" s="239">
        <v>644</v>
      </c>
      <c r="L18" s="239">
        <v>393</v>
      </c>
      <c r="M18" s="239">
        <v>1889</v>
      </c>
      <c r="N18" s="243"/>
      <c r="O18" s="243"/>
    </row>
    <row r="19" spans="1:15" s="27" customFormat="1" ht="13.5">
      <c r="A19" s="192">
        <v>26</v>
      </c>
      <c r="B19" s="239">
        <v>293</v>
      </c>
      <c r="C19" s="239">
        <v>3777</v>
      </c>
      <c r="D19" s="239">
        <v>275</v>
      </c>
      <c r="E19" s="239">
        <v>2173</v>
      </c>
      <c r="F19" s="239">
        <v>59</v>
      </c>
      <c r="G19" s="239">
        <v>310</v>
      </c>
      <c r="H19" s="239">
        <v>282</v>
      </c>
      <c r="I19" s="239">
        <v>1463</v>
      </c>
      <c r="J19" s="239">
        <v>144</v>
      </c>
      <c r="K19" s="239">
        <v>717</v>
      </c>
      <c r="L19" s="239">
        <v>256</v>
      </c>
      <c r="M19" s="239">
        <v>1181</v>
      </c>
      <c r="N19" s="243"/>
      <c r="O19" s="243"/>
    </row>
    <row r="20" spans="1:15" s="27" customFormat="1" ht="3.75" customHeight="1">
      <c r="A20" s="66"/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42"/>
      <c r="O20" s="242"/>
    </row>
    <row r="21" spans="1:15" s="27" customFormat="1" ht="12.75" customHeight="1">
      <c r="A21" s="331" t="s">
        <v>318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1:15" s="27" customFormat="1" ht="12" customHeight="1">
      <c r="A22" s="29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</row>
    <row r="23" spans="1:15" s="27" customFormat="1" ht="13.5">
      <c r="A23" s="110" t="s">
        <v>320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s="27" customFormat="1" ht="15" customHeight="1">
      <c r="A24" s="387" t="s">
        <v>106</v>
      </c>
      <c r="B24" s="417" t="s">
        <v>109</v>
      </c>
      <c r="C24" s="418"/>
      <c r="D24" s="414" t="s">
        <v>297</v>
      </c>
      <c r="E24" s="414"/>
      <c r="F24" s="414" t="s">
        <v>316</v>
      </c>
      <c r="G24" s="414"/>
      <c r="H24" s="414" t="s">
        <v>317</v>
      </c>
      <c r="I24" s="414"/>
      <c r="J24" s="414" t="s">
        <v>29</v>
      </c>
      <c r="K24" s="414"/>
      <c r="L24" s="414" t="s">
        <v>30</v>
      </c>
      <c r="M24" s="414"/>
      <c r="N24" s="414" t="s">
        <v>298</v>
      </c>
      <c r="O24" s="415"/>
    </row>
    <row r="25" spans="1:15" s="27" customFormat="1" ht="15" customHeight="1">
      <c r="A25" s="412"/>
      <c r="B25" s="234" t="s">
        <v>31</v>
      </c>
      <c r="C25" s="235" t="s">
        <v>32</v>
      </c>
      <c r="D25" s="235" t="s">
        <v>31</v>
      </c>
      <c r="E25" s="235" t="s">
        <v>32</v>
      </c>
      <c r="F25" s="235" t="s">
        <v>31</v>
      </c>
      <c r="G25" s="235" t="s">
        <v>32</v>
      </c>
      <c r="H25" s="235" t="s">
        <v>31</v>
      </c>
      <c r="I25" s="235" t="s">
        <v>32</v>
      </c>
      <c r="J25" s="235" t="s">
        <v>31</v>
      </c>
      <c r="K25" s="235" t="s">
        <v>32</v>
      </c>
      <c r="L25" s="235" t="s">
        <v>31</v>
      </c>
      <c r="M25" s="235" t="s">
        <v>32</v>
      </c>
      <c r="N25" s="235" t="s">
        <v>31</v>
      </c>
      <c r="O25" s="236" t="s">
        <v>32</v>
      </c>
    </row>
    <row r="26" spans="1:15" s="27" customFormat="1" ht="3.75" customHeight="1">
      <c r="A26" s="30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</row>
    <row r="27" spans="1:15" s="27" customFormat="1" ht="13.5">
      <c r="A27" s="192">
        <v>26</v>
      </c>
      <c r="B27" s="335">
        <f>SUM(D27,F27,H27,J27,L27,N27,B33,D33,F33,H33,J33,L33)</f>
        <v>3812</v>
      </c>
      <c r="C27" s="335">
        <f>SUM(E27,G27,I27,K27,M27,O27,C33,E33,G33,I33,K33,M33)</f>
        <v>57894</v>
      </c>
      <c r="D27" s="239">
        <v>538</v>
      </c>
      <c r="E27" s="239">
        <v>21240</v>
      </c>
      <c r="F27" s="239">
        <v>493</v>
      </c>
      <c r="G27" s="239">
        <v>7813</v>
      </c>
      <c r="H27" s="239">
        <v>364</v>
      </c>
      <c r="I27" s="239">
        <v>3400</v>
      </c>
      <c r="J27" s="239">
        <v>475</v>
      </c>
      <c r="K27" s="239">
        <v>5437</v>
      </c>
      <c r="L27" s="239">
        <v>444</v>
      </c>
      <c r="M27" s="239">
        <v>4464</v>
      </c>
      <c r="N27" s="239">
        <v>362</v>
      </c>
      <c r="O27" s="239">
        <v>2302</v>
      </c>
    </row>
    <row r="28" spans="1:15" s="27" customFormat="1" ht="13.5">
      <c r="A28" s="192">
        <v>27</v>
      </c>
      <c r="B28" s="344">
        <f>SUM(D28,F28,H28,J28,L28,N28,B34,D34,F34)</f>
        <v>7048</v>
      </c>
      <c r="C28" s="344">
        <f>SUM(E28:E29,G28,I28,K28,M28,O28,C34,E34,G34)</f>
        <v>104277</v>
      </c>
      <c r="D28" s="239">
        <v>978</v>
      </c>
      <c r="E28" s="239">
        <v>37567</v>
      </c>
      <c r="F28" s="239">
        <v>828</v>
      </c>
      <c r="G28" s="239">
        <v>12175</v>
      </c>
      <c r="H28" s="239">
        <v>728</v>
      </c>
      <c r="I28" s="239">
        <v>7840</v>
      </c>
      <c r="J28" s="239">
        <v>856</v>
      </c>
      <c r="K28" s="239">
        <v>10135</v>
      </c>
      <c r="L28" s="239">
        <v>821</v>
      </c>
      <c r="M28" s="239">
        <v>7630</v>
      </c>
      <c r="N28" s="239">
        <v>699</v>
      </c>
      <c r="O28" s="239">
        <v>4412</v>
      </c>
    </row>
    <row r="29" spans="1:15" s="27" customFormat="1" ht="3.75" customHeight="1">
      <c r="A29" s="65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</row>
    <row r="30" spans="1:15" s="27" customFormat="1" ht="15" customHeight="1">
      <c r="A30" s="387" t="s">
        <v>106</v>
      </c>
      <c r="B30" s="413" t="s">
        <v>301</v>
      </c>
      <c r="C30" s="414"/>
      <c r="D30" s="414" t="s">
        <v>300</v>
      </c>
      <c r="E30" s="414"/>
      <c r="F30" s="415" t="s">
        <v>299</v>
      </c>
      <c r="G30" s="416"/>
      <c r="H30" s="330"/>
      <c r="I30" s="330"/>
      <c r="J30" s="330"/>
      <c r="K30" s="330"/>
      <c r="L30" s="330"/>
      <c r="M30" s="330"/>
      <c r="N30" s="241"/>
      <c r="O30" s="241"/>
    </row>
    <row r="31" spans="1:15" s="27" customFormat="1" ht="15" customHeight="1">
      <c r="A31" s="412"/>
      <c r="B31" s="234" t="s">
        <v>31</v>
      </c>
      <c r="C31" s="235" t="s">
        <v>32</v>
      </c>
      <c r="D31" s="235" t="s">
        <v>31</v>
      </c>
      <c r="E31" s="235" t="s">
        <v>32</v>
      </c>
      <c r="F31" s="235" t="s">
        <v>302</v>
      </c>
      <c r="G31" s="236" t="s">
        <v>303</v>
      </c>
      <c r="H31" s="248"/>
      <c r="I31" s="248"/>
      <c r="J31" s="248"/>
      <c r="K31" s="248"/>
      <c r="L31" s="248"/>
      <c r="M31" s="248"/>
      <c r="N31" s="242"/>
      <c r="O31" s="242"/>
    </row>
    <row r="32" spans="1:15" s="27" customFormat="1" ht="3.75" customHeight="1">
      <c r="A32" s="30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</row>
    <row r="33" spans="1:15" s="27" customFormat="1" ht="13.5">
      <c r="A33" s="192">
        <v>26</v>
      </c>
      <c r="B33" s="239">
        <v>466</v>
      </c>
      <c r="C33" s="239">
        <v>4364</v>
      </c>
      <c r="D33" s="239">
        <v>308</v>
      </c>
      <c r="E33" s="239">
        <v>4140</v>
      </c>
      <c r="F33" s="239">
        <v>362</v>
      </c>
      <c r="G33" s="239">
        <v>4734</v>
      </c>
      <c r="H33" s="239"/>
      <c r="I33" s="239"/>
      <c r="J33" s="239"/>
      <c r="K33" s="239"/>
      <c r="L33" s="239"/>
      <c r="M33" s="239"/>
      <c r="N33" s="243"/>
      <c r="O33" s="243"/>
    </row>
    <row r="34" spans="1:15" s="27" customFormat="1" ht="13.5">
      <c r="A34" s="192">
        <v>27</v>
      </c>
      <c r="B34" s="239">
        <v>913</v>
      </c>
      <c r="C34" s="239">
        <v>9137</v>
      </c>
      <c r="D34" s="239">
        <v>544</v>
      </c>
      <c r="E34" s="239">
        <v>6506</v>
      </c>
      <c r="F34" s="239">
        <v>681</v>
      </c>
      <c r="G34" s="239">
        <v>8875</v>
      </c>
      <c r="H34" s="239"/>
      <c r="I34" s="239"/>
      <c r="J34" s="239"/>
      <c r="K34" s="239"/>
      <c r="L34" s="239"/>
      <c r="M34" s="239"/>
      <c r="N34" s="243"/>
      <c r="O34" s="243"/>
    </row>
    <row r="35" spans="1:15" s="27" customFormat="1" ht="3.75" customHeight="1">
      <c r="A35" s="66"/>
      <c r="B35" s="269"/>
      <c r="C35" s="270"/>
      <c r="D35" s="270"/>
      <c r="E35" s="270"/>
      <c r="F35" s="270"/>
      <c r="G35" s="270"/>
      <c r="H35" s="242"/>
      <c r="I35" s="242"/>
      <c r="J35" s="242"/>
      <c r="K35" s="242"/>
      <c r="L35" s="242"/>
      <c r="M35" s="242"/>
      <c r="N35" s="242"/>
      <c r="O35" s="242"/>
    </row>
    <row r="36" spans="1:15" s="27" customFormat="1" ht="12.75" customHeight="1">
      <c r="A36" s="331" t="s">
        <v>318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</row>
    <row r="37" spans="1:15" s="27" customFormat="1" ht="12" customHeight="1">
      <c r="A37" s="29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</row>
    <row r="38" spans="1:15" s="27" customFormat="1" ht="12.75" customHeight="1">
      <c r="A38" s="110" t="s">
        <v>292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</row>
    <row r="39" spans="1:15" s="27" customFormat="1" ht="15" customHeight="1">
      <c r="A39" s="387" t="s">
        <v>106</v>
      </c>
      <c r="B39" s="413" t="s">
        <v>0</v>
      </c>
      <c r="C39" s="414"/>
      <c r="D39" s="414" t="s">
        <v>25</v>
      </c>
      <c r="E39" s="414"/>
      <c r="F39" s="414" t="s">
        <v>28</v>
      </c>
      <c r="G39" s="414"/>
      <c r="H39" s="414" t="s">
        <v>29</v>
      </c>
      <c r="I39" s="414"/>
      <c r="J39" s="414" t="s">
        <v>30</v>
      </c>
      <c r="K39" s="414"/>
      <c r="L39" s="414" t="s">
        <v>34</v>
      </c>
      <c r="M39" s="414"/>
      <c r="N39" s="414" t="s">
        <v>35</v>
      </c>
      <c r="O39" s="415"/>
    </row>
    <row r="40" spans="1:15" s="27" customFormat="1" ht="15" customHeight="1">
      <c r="A40" s="412"/>
      <c r="B40" s="234" t="s">
        <v>31</v>
      </c>
      <c r="C40" s="235" t="s">
        <v>32</v>
      </c>
      <c r="D40" s="235" t="s">
        <v>31</v>
      </c>
      <c r="E40" s="235" t="s">
        <v>32</v>
      </c>
      <c r="F40" s="235" t="s">
        <v>31</v>
      </c>
      <c r="G40" s="235" t="s">
        <v>32</v>
      </c>
      <c r="H40" s="235" t="s">
        <v>31</v>
      </c>
      <c r="I40" s="235" t="s">
        <v>32</v>
      </c>
      <c r="J40" s="235" t="s">
        <v>31</v>
      </c>
      <c r="K40" s="235" t="s">
        <v>32</v>
      </c>
      <c r="L40" s="235" t="s">
        <v>31</v>
      </c>
      <c r="M40" s="235" t="s">
        <v>32</v>
      </c>
      <c r="N40" s="235" t="s">
        <v>31</v>
      </c>
      <c r="O40" s="236" t="s">
        <v>32</v>
      </c>
    </row>
    <row r="41" spans="1:15" s="27" customFormat="1" ht="3.75" customHeight="1">
      <c r="A41" s="30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</row>
    <row r="42" spans="1:15" s="27" customFormat="1" ht="13.5">
      <c r="A42" s="192">
        <v>23</v>
      </c>
      <c r="B42" s="238">
        <f aca="true" t="shared" si="1" ref="B42:C45">SUM(D42,F42,H42,J42,L42,N42,B51)</f>
        <v>3217</v>
      </c>
      <c r="C42" s="238">
        <f t="shared" si="1"/>
        <v>50099</v>
      </c>
      <c r="D42" s="239">
        <v>830</v>
      </c>
      <c r="E42" s="239">
        <v>16009</v>
      </c>
      <c r="F42" s="239">
        <v>495</v>
      </c>
      <c r="G42" s="239">
        <v>5720</v>
      </c>
      <c r="H42" s="239">
        <v>644</v>
      </c>
      <c r="I42" s="239">
        <v>10592</v>
      </c>
      <c r="J42" s="239">
        <v>607</v>
      </c>
      <c r="K42" s="239">
        <v>9374</v>
      </c>
      <c r="L42" s="239">
        <v>531</v>
      </c>
      <c r="M42" s="239">
        <v>7569</v>
      </c>
      <c r="N42" s="239">
        <v>0</v>
      </c>
      <c r="O42" s="239">
        <v>0</v>
      </c>
    </row>
    <row r="43" spans="1:15" s="27" customFormat="1" ht="13.5">
      <c r="A43" s="192">
        <v>24</v>
      </c>
      <c r="B43" s="238">
        <f t="shared" si="1"/>
        <v>3311</v>
      </c>
      <c r="C43" s="238">
        <f t="shared" si="1"/>
        <v>50648</v>
      </c>
      <c r="D43" s="239">
        <v>828</v>
      </c>
      <c r="E43" s="239">
        <v>16602</v>
      </c>
      <c r="F43" s="239">
        <v>526</v>
      </c>
      <c r="G43" s="239">
        <v>4557</v>
      </c>
      <c r="H43" s="239">
        <v>639</v>
      </c>
      <c r="I43" s="239">
        <v>11471</v>
      </c>
      <c r="J43" s="239">
        <v>634</v>
      </c>
      <c r="K43" s="239">
        <v>9190</v>
      </c>
      <c r="L43" s="239">
        <v>622</v>
      </c>
      <c r="M43" s="239">
        <v>8338</v>
      </c>
      <c r="N43" s="239">
        <v>0</v>
      </c>
      <c r="O43" s="239">
        <v>0</v>
      </c>
    </row>
    <row r="44" spans="1:15" s="27" customFormat="1" ht="13.5">
      <c r="A44" s="192">
        <v>25</v>
      </c>
      <c r="B44" s="238">
        <f t="shared" si="1"/>
        <v>3004</v>
      </c>
      <c r="C44" s="238">
        <f t="shared" si="1"/>
        <v>45004</v>
      </c>
      <c r="D44" s="239">
        <v>795</v>
      </c>
      <c r="E44" s="239">
        <v>15299</v>
      </c>
      <c r="F44" s="239">
        <v>415</v>
      </c>
      <c r="G44" s="239">
        <v>4484</v>
      </c>
      <c r="H44" s="239">
        <v>618</v>
      </c>
      <c r="I44" s="239">
        <v>9969</v>
      </c>
      <c r="J44" s="239">
        <v>599</v>
      </c>
      <c r="K44" s="239">
        <v>8000</v>
      </c>
      <c r="L44" s="239">
        <v>498</v>
      </c>
      <c r="M44" s="239">
        <v>6885</v>
      </c>
      <c r="N44" s="239">
        <v>0</v>
      </c>
      <c r="O44" s="239">
        <v>0</v>
      </c>
    </row>
    <row r="45" spans="1:15" s="27" customFormat="1" ht="13.5">
      <c r="A45" s="192">
        <v>26</v>
      </c>
      <c r="B45" s="238">
        <f t="shared" si="1"/>
        <v>3017</v>
      </c>
      <c r="C45" s="238">
        <f t="shared" si="1"/>
        <v>43150</v>
      </c>
      <c r="D45" s="239">
        <v>763</v>
      </c>
      <c r="E45" s="239">
        <v>12386</v>
      </c>
      <c r="F45" s="239">
        <v>347</v>
      </c>
      <c r="G45" s="239">
        <v>4045</v>
      </c>
      <c r="H45" s="239">
        <v>679</v>
      </c>
      <c r="I45" s="239">
        <v>11177</v>
      </c>
      <c r="J45" s="239">
        <v>611</v>
      </c>
      <c r="K45" s="239">
        <v>7904</v>
      </c>
      <c r="L45" s="239">
        <v>518</v>
      </c>
      <c r="M45" s="239">
        <v>6865</v>
      </c>
      <c r="N45" s="239">
        <v>0</v>
      </c>
      <c r="O45" s="239">
        <v>0</v>
      </c>
    </row>
    <row r="46" spans="1:15" s="27" customFormat="1" ht="13.5">
      <c r="A46" s="192">
        <v>27</v>
      </c>
      <c r="B46" s="239">
        <f>SUM(D46,F46,H46,J46,L46,N46,B55)</f>
        <v>3161</v>
      </c>
      <c r="C46" s="239">
        <f>SUM(E46,G46,I46,K46,M46,O46,C55)</f>
        <v>41906</v>
      </c>
      <c r="D46" s="239">
        <v>783</v>
      </c>
      <c r="E46" s="239">
        <v>12765</v>
      </c>
      <c r="F46" s="239">
        <v>393</v>
      </c>
      <c r="G46" s="239">
        <v>3834</v>
      </c>
      <c r="H46" s="239">
        <v>669</v>
      </c>
      <c r="I46" s="239">
        <v>10515</v>
      </c>
      <c r="J46" s="239">
        <v>640</v>
      </c>
      <c r="K46" s="239">
        <v>7291</v>
      </c>
      <c r="L46" s="239">
        <v>580</v>
      </c>
      <c r="M46" s="239">
        <v>6785</v>
      </c>
      <c r="N46" s="239">
        <v>0</v>
      </c>
      <c r="O46" s="239">
        <v>0</v>
      </c>
    </row>
    <row r="47" spans="1:15" s="27" customFormat="1" ht="3.75" customHeight="1">
      <c r="A47" s="30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</row>
    <row r="48" spans="1:15" s="27" customFormat="1" ht="15" customHeight="1">
      <c r="A48" s="387" t="s">
        <v>106</v>
      </c>
      <c r="B48" s="413" t="s">
        <v>37</v>
      </c>
      <c r="C48" s="415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1"/>
      <c r="O48" s="241"/>
    </row>
    <row r="49" spans="1:15" s="27" customFormat="1" ht="15" customHeight="1">
      <c r="A49" s="412"/>
      <c r="B49" s="234" t="s">
        <v>31</v>
      </c>
      <c r="C49" s="236" t="s">
        <v>32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2"/>
      <c r="O49" s="242"/>
    </row>
    <row r="50" spans="1:15" s="27" customFormat="1" ht="3.75" customHeight="1">
      <c r="A50" s="30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</row>
    <row r="51" spans="1:15" s="27" customFormat="1" ht="13.5">
      <c r="A51" s="192">
        <v>23</v>
      </c>
      <c r="B51" s="239">
        <v>110</v>
      </c>
      <c r="C51" s="239">
        <v>835</v>
      </c>
      <c r="D51" s="238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43"/>
    </row>
    <row r="52" spans="1:15" s="27" customFormat="1" ht="13.5">
      <c r="A52" s="192">
        <v>24</v>
      </c>
      <c r="B52" s="244">
        <v>62</v>
      </c>
      <c r="C52" s="239">
        <v>490</v>
      </c>
      <c r="D52" s="238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43"/>
    </row>
    <row r="53" spans="1:15" s="27" customFormat="1" ht="13.5">
      <c r="A53" s="192">
        <v>25</v>
      </c>
      <c r="B53" s="244">
        <v>79</v>
      </c>
      <c r="C53" s="239">
        <v>367</v>
      </c>
      <c r="D53" s="238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43"/>
    </row>
    <row r="54" spans="1:15" s="27" customFormat="1" ht="13.5">
      <c r="A54" s="192">
        <v>26</v>
      </c>
      <c r="B54" s="239">
        <v>99</v>
      </c>
      <c r="C54" s="239">
        <v>773</v>
      </c>
      <c r="D54" s="238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43"/>
    </row>
    <row r="55" spans="1:15" s="27" customFormat="1" ht="13.5">
      <c r="A55" s="192">
        <v>27</v>
      </c>
      <c r="B55" s="239">
        <v>96</v>
      </c>
      <c r="C55" s="239">
        <v>716</v>
      </c>
      <c r="D55" s="238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43"/>
    </row>
    <row r="56" spans="1:15" s="27" customFormat="1" ht="3.75" customHeight="1">
      <c r="A56" s="66"/>
      <c r="B56" s="270"/>
      <c r="C56" s="270"/>
      <c r="D56" s="242"/>
      <c r="E56" s="242"/>
      <c r="F56" s="242"/>
      <c r="G56" s="242"/>
      <c r="H56" s="237"/>
      <c r="I56" s="237"/>
      <c r="J56" s="237"/>
      <c r="K56" s="237"/>
      <c r="L56" s="237"/>
      <c r="M56" s="237"/>
      <c r="N56" s="237"/>
      <c r="O56" s="237"/>
    </row>
    <row r="57" spans="1:15" s="27" customFormat="1" ht="12" customHeight="1">
      <c r="A57" s="67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</row>
    <row r="58" spans="1:15" s="27" customFormat="1" ht="12.75" customHeight="1">
      <c r="A58" s="345" t="s">
        <v>293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</row>
    <row r="59" spans="1:15" s="27" customFormat="1" ht="15" customHeight="1">
      <c r="A59" s="387" t="s">
        <v>106</v>
      </c>
      <c r="B59" s="413" t="s">
        <v>0</v>
      </c>
      <c r="C59" s="414"/>
      <c r="D59" s="414" t="s">
        <v>26</v>
      </c>
      <c r="E59" s="414"/>
      <c r="F59" s="414" t="s">
        <v>39</v>
      </c>
      <c r="G59" s="414"/>
      <c r="H59" s="414" t="s">
        <v>40</v>
      </c>
      <c r="I59" s="414"/>
      <c r="J59" s="414" t="s">
        <v>27</v>
      </c>
      <c r="K59" s="414"/>
      <c r="L59" s="414" t="s">
        <v>29</v>
      </c>
      <c r="M59" s="414"/>
      <c r="N59" s="414" t="s">
        <v>30</v>
      </c>
      <c r="O59" s="415"/>
    </row>
    <row r="60" spans="1:15" s="27" customFormat="1" ht="15" customHeight="1">
      <c r="A60" s="412"/>
      <c r="B60" s="234" t="s">
        <v>31</v>
      </c>
      <c r="C60" s="235" t="s">
        <v>32</v>
      </c>
      <c r="D60" s="235" t="s">
        <v>31</v>
      </c>
      <c r="E60" s="235" t="s">
        <v>32</v>
      </c>
      <c r="F60" s="235" t="s">
        <v>31</v>
      </c>
      <c r="G60" s="235" t="s">
        <v>32</v>
      </c>
      <c r="H60" s="235" t="s">
        <v>31</v>
      </c>
      <c r="I60" s="235" t="s">
        <v>32</v>
      </c>
      <c r="J60" s="235" t="s">
        <v>31</v>
      </c>
      <c r="K60" s="235" t="s">
        <v>32</v>
      </c>
      <c r="L60" s="235" t="s">
        <v>31</v>
      </c>
      <c r="M60" s="235" t="s">
        <v>32</v>
      </c>
      <c r="N60" s="235" t="s">
        <v>31</v>
      </c>
      <c r="O60" s="236" t="s">
        <v>32</v>
      </c>
    </row>
    <row r="61" spans="1:15" s="27" customFormat="1" ht="3.75" customHeight="1">
      <c r="A61" s="30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</row>
    <row r="62" spans="1:15" s="27" customFormat="1" ht="13.5">
      <c r="A62" s="192">
        <v>23</v>
      </c>
      <c r="B62" s="239">
        <f aca="true" t="shared" si="2" ref="B62:C65">SUM(D62,F62,H62,J62,L62,N62,B71,D71,F71,H71)</f>
        <v>3013</v>
      </c>
      <c r="C62" s="239">
        <f t="shared" si="2"/>
        <v>49169</v>
      </c>
      <c r="D62" s="239">
        <v>350</v>
      </c>
      <c r="E62" s="239">
        <v>3838</v>
      </c>
      <c r="F62" s="239">
        <v>163</v>
      </c>
      <c r="G62" s="239">
        <v>3419</v>
      </c>
      <c r="H62" s="239">
        <v>155</v>
      </c>
      <c r="I62" s="239">
        <v>2376</v>
      </c>
      <c r="J62" s="239">
        <v>761</v>
      </c>
      <c r="K62" s="239">
        <v>19982</v>
      </c>
      <c r="L62" s="239">
        <v>437</v>
      </c>
      <c r="M62" s="239">
        <v>6079</v>
      </c>
      <c r="N62" s="239">
        <v>401</v>
      </c>
      <c r="O62" s="239">
        <v>4869</v>
      </c>
    </row>
    <row r="63" spans="1:15" s="27" customFormat="1" ht="13.5">
      <c r="A63" s="192">
        <v>24</v>
      </c>
      <c r="B63" s="239">
        <f t="shared" si="2"/>
        <v>3006</v>
      </c>
      <c r="C63" s="239">
        <f t="shared" si="2"/>
        <v>45844</v>
      </c>
      <c r="D63" s="239">
        <v>313</v>
      </c>
      <c r="E63" s="239">
        <v>4832</v>
      </c>
      <c r="F63" s="239">
        <v>173</v>
      </c>
      <c r="G63" s="239">
        <v>2111</v>
      </c>
      <c r="H63" s="239">
        <v>162</v>
      </c>
      <c r="I63" s="239">
        <v>1362</v>
      </c>
      <c r="J63" s="239">
        <v>823</v>
      </c>
      <c r="K63" s="239">
        <v>18400</v>
      </c>
      <c r="L63" s="239">
        <v>405</v>
      </c>
      <c r="M63" s="239">
        <v>6276</v>
      </c>
      <c r="N63" s="239">
        <v>397</v>
      </c>
      <c r="O63" s="239">
        <v>5539</v>
      </c>
    </row>
    <row r="64" spans="1:15" s="27" customFormat="1" ht="13.5">
      <c r="A64" s="192">
        <v>25</v>
      </c>
      <c r="B64" s="239">
        <f t="shared" si="2"/>
        <v>3300</v>
      </c>
      <c r="C64" s="239">
        <f t="shared" si="2"/>
        <v>44241</v>
      </c>
      <c r="D64" s="239">
        <v>352</v>
      </c>
      <c r="E64" s="239">
        <v>4291</v>
      </c>
      <c r="F64" s="239">
        <v>219</v>
      </c>
      <c r="G64" s="239">
        <v>2503</v>
      </c>
      <c r="H64" s="239">
        <v>167</v>
      </c>
      <c r="I64" s="239">
        <v>1087</v>
      </c>
      <c r="J64" s="239">
        <v>865</v>
      </c>
      <c r="K64" s="239">
        <v>16646</v>
      </c>
      <c r="L64" s="239">
        <v>422</v>
      </c>
      <c r="M64" s="239">
        <v>6618</v>
      </c>
      <c r="N64" s="239">
        <v>428</v>
      </c>
      <c r="O64" s="239">
        <v>4724</v>
      </c>
    </row>
    <row r="65" spans="1:15" s="27" customFormat="1" ht="13.5">
      <c r="A65" s="192">
        <v>26</v>
      </c>
      <c r="B65" s="239">
        <f t="shared" si="2"/>
        <v>3355</v>
      </c>
      <c r="C65" s="239">
        <f t="shared" si="2"/>
        <v>49170</v>
      </c>
      <c r="D65" s="239">
        <v>367</v>
      </c>
      <c r="E65" s="239">
        <v>4243</v>
      </c>
      <c r="F65" s="239">
        <v>201</v>
      </c>
      <c r="G65" s="239">
        <v>4041</v>
      </c>
      <c r="H65" s="239">
        <v>157</v>
      </c>
      <c r="I65" s="239">
        <v>1411</v>
      </c>
      <c r="J65" s="239">
        <v>864</v>
      </c>
      <c r="K65" s="239">
        <v>18420</v>
      </c>
      <c r="L65" s="239">
        <v>436</v>
      </c>
      <c r="M65" s="239">
        <v>6845</v>
      </c>
      <c r="N65" s="239">
        <v>466</v>
      </c>
      <c r="O65" s="239">
        <v>5103</v>
      </c>
    </row>
    <row r="66" spans="1:15" s="27" customFormat="1" ht="13.5">
      <c r="A66" s="192">
        <v>27</v>
      </c>
      <c r="B66" s="239">
        <f>SUM(D66,F66,H66,J66,L66,N66,B75,D75,F75,H75)</f>
        <v>3638</v>
      </c>
      <c r="C66" s="239">
        <f>SUM(E66,G66,I66,K66,M66,O66,,C75,E75,G75,I75)</f>
        <v>50553</v>
      </c>
      <c r="D66" s="239">
        <v>570</v>
      </c>
      <c r="E66" s="239">
        <v>6487</v>
      </c>
      <c r="F66" s="239">
        <v>309</v>
      </c>
      <c r="G66" s="239">
        <v>5222</v>
      </c>
      <c r="H66" s="239">
        <v>268</v>
      </c>
      <c r="I66" s="239">
        <v>2328</v>
      </c>
      <c r="J66" s="239">
        <v>829</v>
      </c>
      <c r="K66" s="239">
        <v>18139</v>
      </c>
      <c r="L66" s="239">
        <v>617</v>
      </c>
      <c r="M66" s="239">
        <v>8700</v>
      </c>
      <c r="N66" s="239">
        <v>335</v>
      </c>
      <c r="O66" s="239">
        <v>1491</v>
      </c>
    </row>
    <row r="67" spans="1:15" s="27" customFormat="1" ht="3.75" customHeight="1">
      <c r="A67" s="30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</row>
    <row r="68" spans="1:15" s="27" customFormat="1" ht="15" customHeight="1">
      <c r="A68" s="387" t="s">
        <v>106</v>
      </c>
      <c r="B68" s="413" t="s">
        <v>34</v>
      </c>
      <c r="C68" s="414"/>
      <c r="D68" s="414" t="s">
        <v>35</v>
      </c>
      <c r="E68" s="414"/>
      <c r="F68" s="414" t="s">
        <v>37</v>
      </c>
      <c r="G68" s="414"/>
      <c r="H68" s="414" t="s">
        <v>38</v>
      </c>
      <c r="I68" s="415"/>
      <c r="J68" s="247"/>
      <c r="K68" s="247"/>
      <c r="L68" s="247"/>
      <c r="M68" s="247"/>
      <c r="N68" s="241"/>
      <c r="O68" s="241"/>
    </row>
    <row r="69" spans="1:15" s="27" customFormat="1" ht="15" customHeight="1">
      <c r="A69" s="412"/>
      <c r="B69" s="234" t="s">
        <v>31</v>
      </c>
      <c r="C69" s="235" t="s">
        <v>32</v>
      </c>
      <c r="D69" s="235" t="s">
        <v>31</v>
      </c>
      <c r="E69" s="235" t="s">
        <v>32</v>
      </c>
      <c r="F69" s="235" t="s">
        <v>31</v>
      </c>
      <c r="G69" s="235" t="s">
        <v>32</v>
      </c>
      <c r="H69" s="235" t="s">
        <v>31</v>
      </c>
      <c r="I69" s="236" t="s">
        <v>32</v>
      </c>
      <c r="J69" s="248"/>
      <c r="K69" s="248"/>
      <c r="L69" s="248"/>
      <c r="M69" s="248"/>
      <c r="N69" s="242"/>
      <c r="O69" s="242"/>
    </row>
    <row r="70" spans="1:15" s="27" customFormat="1" ht="3.75" customHeight="1">
      <c r="A70" s="30"/>
      <c r="B70" s="237"/>
      <c r="C70" s="237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37"/>
      <c r="O70" s="237"/>
    </row>
    <row r="71" spans="1:15" s="27" customFormat="1" ht="13.5">
      <c r="A71" s="191">
        <v>23</v>
      </c>
      <c r="B71" s="244">
        <v>296</v>
      </c>
      <c r="C71" s="239">
        <v>4168</v>
      </c>
      <c r="D71" s="239">
        <v>363</v>
      </c>
      <c r="E71" s="239">
        <v>3827</v>
      </c>
      <c r="F71" s="239">
        <v>10</v>
      </c>
      <c r="G71" s="239">
        <v>89</v>
      </c>
      <c r="H71" s="239">
        <v>77</v>
      </c>
      <c r="I71" s="239">
        <v>522</v>
      </c>
      <c r="J71" s="238"/>
      <c r="K71" s="238"/>
      <c r="L71" s="238"/>
      <c r="M71" s="238"/>
      <c r="N71" s="243"/>
      <c r="O71" s="243"/>
    </row>
    <row r="72" spans="1:15" s="27" customFormat="1" ht="13.5">
      <c r="A72" s="191">
        <v>24</v>
      </c>
      <c r="B72" s="244">
        <v>332</v>
      </c>
      <c r="C72" s="239">
        <v>4198</v>
      </c>
      <c r="D72" s="239">
        <v>302</v>
      </c>
      <c r="E72" s="239">
        <v>2388</v>
      </c>
      <c r="F72" s="239">
        <v>65</v>
      </c>
      <c r="G72" s="239">
        <v>370</v>
      </c>
      <c r="H72" s="239">
        <v>34</v>
      </c>
      <c r="I72" s="239">
        <v>368</v>
      </c>
      <c r="J72" s="238"/>
      <c r="K72" s="238"/>
      <c r="L72" s="238"/>
      <c r="M72" s="238"/>
      <c r="N72" s="243"/>
      <c r="O72" s="243"/>
    </row>
    <row r="73" spans="1:15" s="27" customFormat="1" ht="13.5">
      <c r="A73" s="191">
        <v>25</v>
      </c>
      <c r="B73" s="244">
        <v>420</v>
      </c>
      <c r="C73" s="239">
        <v>5153</v>
      </c>
      <c r="D73" s="239">
        <v>271</v>
      </c>
      <c r="E73" s="239">
        <v>1955</v>
      </c>
      <c r="F73" s="239">
        <v>92</v>
      </c>
      <c r="G73" s="239">
        <v>976</v>
      </c>
      <c r="H73" s="239">
        <v>64</v>
      </c>
      <c r="I73" s="239">
        <v>288</v>
      </c>
      <c r="J73" s="238"/>
      <c r="K73" s="238"/>
      <c r="L73" s="238"/>
      <c r="M73" s="238"/>
      <c r="N73" s="243"/>
      <c r="O73" s="243"/>
    </row>
    <row r="74" spans="1:15" s="27" customFormat="1" ht="13.5">
      <c r="A74" s="191">
        <v>26</v>
      </c>
      <c r="B74" s="244">
        <v>393</v>
      </c>
      <c r="C74" s="239">
        <v>5356</v>
      </c>
      <c r="D74" s="239">
        <v>300</v>
      </c>
      <c r="E74" s="239">
        <v>2002</v>
      </c>
      <c r="F74" s="239">
        <v>106</v>
      </c>
      <c r="G74" s="239">
        <v>1319</v>
      </c>
      <c r="H74" s="239">
        <v>65</v>
      </c>
      <c r="I74" s="239">
        <v>430</v>
      </c>
      <c r="J74" s="238"/>
      <c r="K74" s="238"/>
      <c r="L74" s="238"/>
      <c r="M74" s="238"/>
      <c r="N74" s="243"/>
      <c r="O74" s="243"/>
    </row>
    <row r="75" spans="1:15" s="27" customFormat="1" ht="13.5">
      <c r="A75" s="192">
        <v>27</v>
      </c>
      <c r="B75" s="239">
        <v>475</v>
      </c>
      <c r="C75" s="239">
        <v>6240</v>
      </c>
      <c r="D75" s="239">
        <v>64</v>
      </c>
      <c r="E75" s="239">
        <v>494</v>
      </c>
      <c r="F75" s="239">
        <v>97</v>
      </c>
      <c r="G75" s="239">
        <v>1084</v>
      </c>
      <c r="H75" s="239">
        <v>74</v>
      </c>
      <c r="I75" s="239">
        <v>368</v>
      </c>
      <c r="J75" s="238"/>
      <c r="K75" s="238"/>
      <c r="L75" s="238"/>
      <c r="M75" s="238"/>
      <c r="N75" s="243"/>
      <c r="O75" s="243"/>
    </row>
    <row r="76" spans="1:15" ht="3.75" customHeight="1">
      <c r="A76" s="45"/>
      <c r="B76" s="301"/>
      <c r="C76" s="302"/>
      <c r="D76" s="302"/>
      <c r="E76" s="302"/>
      <c r="F76" s="302"/>
      <c r="G76" s="302"/>
      <c r="H76" s="302"/>
      <c r="I76" s="302"/>
      <c r="J76" s="300"/>
      <c r="K76" s="300"/>
      <c r="L76" s="300"/>
      <c r="M76" s="300"/>
      <c r="N76" s="300"/>
      <c r="O76" s="300"/>
    </row>
    <row r="77" spans="1:15" ht="12.75" customHeight="1">
      <c r="A77" s="126"/>
      <c r="B77" s="246"/>
      <c r="C77" s="246"/>
      <c r="D77" s="246"/>
      <c r="E77" s="246"/>
      <c r="F77" s="246"/>
      <c r="G77" s="246"/>
      <c r="H77" s="300"/>
      <c r="I77" s="300"/>
      <c r="J77" s="300"/>
      <c r="K77" s="300"/>
      <c r="L77" s="300"/>
      <c r="M77" s="300"/>
      <c r="N77" s="300"/>
      <c r="O77" s="300"/>
    </row>
    <row r="78" spans="1:15" s="27" customFormat="1" ht="12.75" customHeight="1">
      <c r="A78" s="110" t="s">
        <v>294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</row>
    <row r="79" spans="1:15" s="27" customFormat="1" ht="15" customHeight="1">
      <c r="A79" s="387" t="s">
        <v>106</v>
      </c>
      <c r="B79" s="413" t="s">
        <v>0</v>
      </c>
      <c r="C79" s="414"/>
      <c r="D79" s="414" t="s">
        <v>28</v>
      </c>
      <c r="E79" s="414"/>
      <c r="F79" s="414" t="s">
        <v>27</v>
      </c>
      <c r="G79" s="414"/>
      <c r="H79" s="414" t="s">
        <v>29</v>
      </c>
      <c r="I79" s="414"/>
      <c r="J79" s="414" t="s">
        <v>30</v>
      </c>
      <c r="K79" s="414"/>
      <c r="L79" s="414" t="s">
        <v>41</v>
      </c>
      <c r="M79" s="414"/>
      <c r="N79" s="414" t="s">
        <v>37</v>
      </c>
      <c r="O79" s="415"/>
    </row>
    <row r="80" spans="1:15" s="27" customFormat="1" ht="15" customHeight="1">
      <c r="A80" s="412"/>
      <c r="B80" s="234" t="s">
        <v>31</v>
      </c>
      <c r="C80" s="235" t="s">
        <v>32</v>
      </c>
      <c r="D80" s="235" t="s">
        <v>31</v>
      </c>
      <c r="E80" s="235" t="s">
        <v>32</v>
      </c>
      <c r="F80" s="235" t="s">
        <v>31</v>
      </c>
      <c r="G80" s="235" t="s">
        <v>32</v>
      </c>
      <c r="H80" s="235" t="s">
        <v>31</v>
      </c>
      <c r="I80" s="235" t="s">
        <v>32</v>
      </c>
      <c r="J80" s="235" t="s">
        <v>31</v>
      </c>
      <c r="K80" s="235" t="s">
        <v>32</v>
      </c>
      <c r="L80" s="235" t="s">
        <v>31</v>
      </c>
      <c r="M80" s="235" t="s">
        <v>32</v>
      </c>
      <c r="N80" s="235" t="s">
        <v>31</v>
      </c>
      <c r="O80" s="236" t="s">
        <v>32</v>
      </c>
    </row>
    <row r="81" spans="1:15" s="27" customFormat="1" ht="3.75" customHeight="1">
      <c r="A81" s="30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</row>
    <row r="82" spans="1:15" s="27" customFormat="1" ht="15.75" customHeight="1">
      <c r="A82" s="192">
        <v>23</v>
      </c>
      <c r="B82" s="238">
        <f aca="true" t="shared" si="3" ref="B82:C84">SUM(D82,F82,H82,J82,L82,N82)</f>
        <v>3575</v>
      </c>
      <c r="C82" s="238">
        <f t="shared" si="3"/>
        <v>47176</v>
      </c>
      <c r="D82" s="239">
        <v>587</v>
      </c>
      <c r="E82" s="239">
        <v>6170</v>
      </c>
      <c r="F82" s="239">
        <v>863</v>
      </c>
      <c r="G82" s="239">
        <v>15723</v>
      </c>
      <c r="H82" s="239">
        <v>756</v>
      </c>
      <c r="I82" s="239">
        <v>10851</v>
      </c>
      <c r="J82" s="239">
        <v>743</v>
      </c>
      <c r="K82" s="239">
        <v>8615</v>
      </c>
      <c r="L82" s="239">
        <v>570</v>
      </c>
      <c r="M82" s="239">
        <v>5261</v>
      </c>
      <c r="N82" s="239">
        <v>56</v>
      </c>
      <c r="O82" s="239">
        <v>556</v>
      </c>
    </row>
    <row r="83" spans="1:15" s="27" customFormat="1" ht="15.75" customHeight="1">
      <c r="A83" s="192">
        <v>24</v>
      </c>
      <c r="B83" s="238">
        <f t="shared" si="3"/>
        <v>3550</v>
      </c>
      <c r="C83" s="238">
        <f t="shared" si="3"/>
        <v>48248</v>
      </c>
      <c r="D83" s="239">
        <v>585</v>
      </c>
      <c r="E83" s="239">
        <v>6153</v>
      </c>
      <c r="F83" s="239">
        <v>848</v>
      </c>
      <c r="G83" s="239">
        <v>16377</v>
      </c>
      <c r="H83" s="239">
        <v>767</v>
      </c>
      <c r="I83" s="239">
        <v>10910</v>
      </c>
      <c r="J83" s="239">
        <v>712</v>
      </c>
      <c r="K83" s="239">
        <v>8813</v>
      </c>
      <c r="L83" s="239">
        <v>583</v>
      </c>
      <c r="M83" s="239">
        <v>5447</v>
      </c>
      <c r="N83" s="239">
        <v>55</v>
      </c>
      <c r="O83" s="239">
        <v>548</v>
      </c>
    </row>
    <row r="84" spans="1:15" s="27" customFormat="1" ht="15.75" customHeight="1">
      <c r="A84" s="192">
        <v>25</v>
      </c>
      <c r="B84" s="238">
        <f t="shared" si="3"/>
        <v>3573</v>
      </c>
      <c r="C84" s="238">
        <f t="shared" si="3"/>
        <v>44952</v>
      </c>
      <c r="D84" s="239">
        <v>574</v>
      </c>
      <c r="E84" s="239">
        <v>5805</v>
      </c>
      <c r="F84" s="239">
        <v>877</v>
      </c>
      <c r="G84" s="239">
        <v>14678</v>
      </c>
      <c r="H84" s="239">
        <v>747</v>
      </c>
      <c r="I84" s="239">
        <v>9914</v>
      </c>
      <c r="J84" s="239">
        <v>695</v>
      </c>
      <c r="K84" s="239">
        <v>8585</v>
      </c>
      <c r="L84" s="239">
        <v>590</v>
      </c>
      <c r="M84" s="239">
        <v>5227</v>
      </c>
      <c r="N84" s="239">
        <v>90</v>
      </c>
      <c r="O84" s="239">
        <v>743</v>
      </c>
    </row>
    <row r="85" spans="1:15" s="27" customFormat="1" ht="15.75" customHeight="1">
      <c r="A85" s="192">
        <v>26</v>
      </c>
      <c r="B85" s="238">
        <f>SUM(D85,F85,H85,J85,L85,N85)</f>
        <v>3588</v>
      </c>
      <c r="C85" s="238">
        <f>SUM(E85,G85,I85,K85,M85,O85)</f>
        <v>50596</v>
      </c>
      <c r="D85" s="239">
        <v>584</v>
      </c>
      <c r="E85" s="239">
        <v>6621</v>
      </c>
      <c r="F85" s="239">
        <v>864</v>
      </c>
      <c r="G85" s="239">
        <v>16378</v>
      </c>
      <c r="H85" s="239">
        <v>738</v>
      </c>
      <c r="I85" s="239">
        <v>11057</v>
      </c>
      <c r="J85" s="239">
        <v>729</v>
      </c>
      <c r="K85" s="239">
        <v>9868</v>
      </c>
      <c r="L85" s="239">
        <v>586</v>
      </c>
      <c r="M85" s="239">
        <v>5762</v>
      </c>
      <c r="N85" s="239">
        <v>87</v>
      </c>
      <c r="O85" s="239">
        <v>910</v>
      </c>
    </row>
    <row r="86" spans="1:15" s="27" customFormat="1" ht="15.75" customHeight="1">
      <c r="A86" s="192">
        <v>27</v>
      </c>
      <c r="B86" s="239">
        <f>SUM(D86,F86,H86,J86,L86,N86)</f>
        <v>3560</v>
      </c>
      <c r="C86" s="239">
        <f>SUM(E86,G86,I86,K86,M86,O86)</f>
        <v>46969</v>
      </c>
      <c r="D86" s="239">
        <v>609</v>
      </c>
      <c r="E86" s="239">
        <v>6435</v>
      </c>
      <c r="F86" s="239">
        <v>835</v>
      </c>
      <c r="G86" s="239">
        <v>15116</v>
      </c>
      <c r="H86" s="239">
        <v>740</v>
      </c>
      <c r="I86" s="239">
        <v>10587</v>
      </c>
      <c r="J86" s="239">
        <v>746</v>
      </c>
      <c r="K86" s="239">
        <v>9028</v>
      </c>
      <c r="L86" s="239">
        <v>559</v>
      </c>
      <c r="M86" s="239">
        <v>5066</v>
      </c>
      <c r="N86" s="239">
        <v>71</v>
      </c>
      <c r="O86" s="239">
        <v>737</v>
      </c>
    </row>
    <row r="87" spans="1:15" s="27" customFormat="1" ht="3.75" customHeight="1">
      <c r="A87" s="30"/>
      <c r="B87" s="242"/>
      <c r="C87" s="242"/>
      <c r="D87" s="242"/>
      <c r="E87" s="242"/>
      <c r="F87" s="242"/>
      <c r="G87" s="242"/>
      <c r="H87" s="242"/>
      <c r="I87" s="242"/>
      <c r="J87" s="237"/>
      <c r="K87" s="237"/>
      <c r="L87" s="237"/>
      <c r="M87" s="237"/>
      <c r="N87" s="237"/>
      <c r="O87" s="237"/>
    </row>
    <row r="88" spans="1:15" s="27" customFormat="1" ht="12" customHeight="1">
      <c r="A88" s="11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</row>
    <row r="89" spans="1:15" s="27" customFormat="1" ht="12.75" customHeight="1">
      <c r="A89" s="110" t="s">
        <v>295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</row>
    <row r="90" spans="1:15" s="27" customFormat="1" ht="15" customHeight="1">
      <c r="A90" s="387" t="s">
        <v>106</v>
      </c>
      <c r="B90" s="413" t="s">
        <v>0</v>
      </c>
      <c r="C90" s="414"/>
      <c r="D90" s="414" t="s">
        <v>25</v>
      </c>
      <c r="E90" s="414"/>
      <c r="F90" s="414" t="s">
        <v>42</v>
      </c>
      <c r="G90" s="414"/>
      <c r="H90" s="414" t="s">
        <v>43</v>
      </c>
      <c r="I90" s="414"/>
      <c r="J90" s="414" t="s">
        <v>27</v>
      </c>
      <c r="K90" s="414"/>
      <c r="L90" s="414" t="s">
        <v>34</v>
      </c>
      <c r="M90" s="414"/>
      <c r="N90" s="414" t="s">
        <v>35</v>
      </c>
      <c r="O90" s="415"/>
    </row>
    <row r="91" spans="1:15" s="27" customFormat="1" ht="15" customHeight="1">
      <c r="A91" s="412"/>
      <c r="B91" s="234" t="s">
        <v>31</v>
      </c>
      <c r="C91" s="235" t="s">
        <v>32</v>
      </c>
      <c r="D91" s="235" t="s">
        <v>31</v>
      </c>
      <c r="E91" s="235" t="s">
        <v>32</v>
      </c>
      <c r="F91" s="235" t="s">
        <v>31</v>
      </c>
      <c r="G91" s="235" t="s">
        <v>32</v>
      </c>
      <c r="H91" s="235" t="s">
        <v>31</v>
      </c>
      <c r="I91" s="235" t="s">
        <v>32</v>
      </c>
      <c r="J91" s="235" t="s">
        <v>31</v>
      </c>
      <c r="K91" s="235" t="s">
        <v>32</v>
      </c>
      <c r="L91" s="235" t="s">
        <v>31</v>
      </c>
      <c r="M91" s="235" t="s">
        <v>32</v>
      </c>
      <c r="N91" s="235" t="s">
        <v>31</v>
      </c>
      <c r="O91" s="236" t="s">
        <v>32</v>
      </c>
    </row>
    <row r="92" spans="1:15" s="27" customFormat="1" ht="3.75" customHeight="1">
      <c r="A92" s="30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</row>
    <row r="93" spans="1:15" s="27" customFormat="1" ht="15.75" customHeight="1">
      <c r="A93" s="192">
        <v>23</v>
      </c>
      <c r="B93" s="238">
        <f aca="true" t="shared" si="4" ref="B93:C97">SUM(D93,F93,H93,J93,L93,N93,B102)</f>
        <v>3210</v>
      </c>
      <c r="C93" s="238">
        <f t="shared" si="4"/>
        <v>48770</v>
      </c>
      <c r="D93" s="239">
        <v>928</v>
      </c>
      <c r="E93" s="239">
        <v>21448</v>
      </c>
      <c r="F93" s="239">
        <v>363</v>
      </c>
      <c r="G93" s="239">
        <v>4868</v>
      </c>
      <c r="H93" s="239">
        <v>648</v>
      </c>
      <c r="I93" s="239">
        <v>7014</v>
      </c>
      <c r="J93" s="239">
        <v>759</v>
      </c>
      <c r="K93" s="239">
        <v>9949</v>
      </c>
      <c r="L93" s="239">
        <v>407</v>
      </c>
      <c r="M93" s="239">
        <v>4905</v>
      </c>
      <c r="N93" s="239">
        <v>90</v>
      </c>
      <c r="O93" s="239">
        <v>500</v>
      </c>
    </row>
    <row r="94" spans="1:15" s="27" customFormat="1" ht="15.75" customHeight="1">
      <c r="A94" s="192">
        <v>24</v>
      </c>
      <c r="B94" s="238">
        <f t="shared" si="4"/>
        <v>3256</v>
      </c>
      <c r="C94" s="238">
        <f t="shared" si="4"/>
        <v>48251</v>
      </c>
      <c r="D94" s="239">
        <v>923</v>
      </c>
      <c r="E94" s="239">
        <v>20752</v>
      </c>
      <c r="F94" s="239">
        <v>380</v>
      </c>
      <c r="G94" s="239">
        <v>4302</v>
      </c>
      <c r="H94" s="239">
        <v>645</v>
      </c>
      <c r="I94" s="239">
        <v>7374</v>
      </c>
      <c r="J94" s="239">
        <v>755</v>
      </c>
      <c r="K94" s="239">
        <v>9862</v>
      </c>
      <c r="L94" s="239">
        <v>412</v>
      </c>
      <c r="M94" s="239">
        <v>4992</v>
      </c>
      <c r="N94" s="239">
        <v>103</v>
      </c>
      <c r="O94" s="239">
        <v>665</v>
      </c>
    </row>
    <row r="95" spans="1:15" s="27" customFormat="1" ht="15.75" customHeight="1">
      <c r="A95" s="192">
        <v>25</v>
      </c>
      <c r="B95" s="238">
        <f t="shared" si="4"/>
        <v>3197</v>
      </c>
      <c r="C95" s="238">
        <f t="shared" si="4"/>
        <v>49530</v>
      </c>
      <c r="D95" s="239">
        <v>927</v>
      </c>
      <c r="E95" s="239">
        <v>19703</v>
      </c>
      <c r="F95" s="239">
        <v>400</v>
      </c>
      <c r="G95" s="239">
        <v>5282</v>
      </c>
      <c r="H95" s="239">
        <v>526</v>
      </c>
      <c r="I95" s="239">
        <v>6513</v>
      </c>
      <c r="J95" s="239">
        <v>748</v>
      </c>
      <c r="K95" s="239">
        <v>10551</v>
      </c>
      <c r="L95" s="239">
        <v>448</v>
      </c>
      <c r="M95" s="239">
        <v>6478</v>
      </c>
      <c r="N95" s="239">
        <v>82</v>
      </c>
      <c r="O95" s="239">
        <v>562</v>
      </c>
    </row>
    <row r="96" spans="1:15" s="27" customFormat="1" ht="15.75" customHeight="1">
      <c r="A96" s="192">
        <v>26</v>
      </c>
      <c r="B96" s="238">
        <f t="shared" si="4"/>
        <v>3307</v>
      </c>
      <c r="C96" s="238">
        <f t="shared" si="4"/>
        <v>54154</v>
      </c>
      <c r="D96" s="239">
        <v>941</v>
      </c>
      <c r="E96" s="239">
        <v>19020</v>
      </c>
      <c r="F96" s="239">
        <v>409</v>
      </c>
      <c r="G96" s="239">
        <v>10648</v>
      </c>
      <c r="H96" s="239">
        <v>506</v>
      </c>
      <c r="I96" s="239">
        <v>6162</v>
      </c>
      <c r="J96" s="239">
        <v>755</v>
      </c>
      <c r="K96" s="239">
        <v>10450</v>
      </c>
      <c r="L96" s="239">
        <v>514</v>
      </c>
      <c r="M96" s="239">
        <v>6523</v>
      </c>
      <c r="N96" s="239">
        <v>122</v>
      </c>
      <c r="O96" s="239">
        <v>951</v>
      </c>
    </row>
    <row r="97" spans="1:15" s="27" customFormat="1" ht="15.75" customHeight="1">
      <c r="A97" s="192">
        <v>27</v>
      </c>
      <c r="B97" s="239">
        <f t="shared" si="4"/>
        <v>3315</v>
      </c>
      <c r="C97" s="239">
        <f t="shared" si="4"/>
        <v>52937</v>
      </c>
      <c r="D97" s="239">
        <v>929</v>
      </c>
      <c r="E97" s="239">
        <v>19391</v>
      </c>
      <c r="F97" s="239">
        <v>340</v>
      </c>
      <c r="G97" s="239">
        <v>5420</v>
      </c>
      <c r="H97" s="239">
        <v>553</v>
      </c>
      <c r="I97" s="239">
        <v>7320</v>
      </c>
      <c r="J97" s="239">
        <v>766</v>
      </c>
      <c r="K97" s="239">
        <v>11736</v>
      </c>
      <c r="L97" s="239">
        <v>542</v>
      </c>
      <c r="M97" s="239">
        <v>7626</v>
      </c>
      <c r="N97" s="239">
        <v>157</v>
      </c>
      <c r="O97" s="239">
        <v>1111</v>
      </c>
    </row>
    <row r="98" spans="1:15" s="27" customFormat="1" ht="3.75" customHeight="1">
      <c r="A98" s="66"/>
      <c r="B98" s="237"/>
      <c r="C98" s="237"/>
      <c r="D98" s="238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</row>
    <row r="99" spans="1:15" s="27" customFormat="1" ht="15" customHeight="1">
      <c r="A99" s="387" t="s">
        <v>106</v>
      </c>
      <c r="B99" s="413" t="s">
        <v>37</v>
      </c>
      <c r="C99" s="415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1"/>
      <c r="O99" s="241"/>
    </row>
    <row r="100" spans="1:15" s="27" customFormat="1" ht="15" customHeight="1">
      <c r="A100" s="412"/>
      <c r="B100" s="234" t="s">
        <v>31</v>
      </c>
      <c r="C100" s="236" t="s">
        <v>32</v>
      </c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2"/>
      <c r="O100" s="242"/>
    </row>
    <row r="101" spans="1:15" s="27" customFormat="1" ht="3.75" customHeight="1">
      <c r="A101" s="30"/>
      <c r="B101" s="237"/>
      <c r="C101" s="237"/>
      <c r="D101" s="242"/>
      <c r="E101" s="242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</row>
    <row r="102" spans="1:15" s="27" customFormat="1" ht="15.75" customHeight="1">
      <c r="A102" s="192">
        <v>23</v>
      </c>
      <c r="B102" s="239">
        <v>15</v>
      </c>
      <c r="C102" s="239">
        <v>86</v>
      </c>
      <c r="D102" s="237"/>
      <c r="E102" s="237"/>
      <c r="F102" s="237"/>
      <c r="G102" s="238"/>
      <c r="H102" s="238"/>
      <c r="I102" s="238"/>
      <c r="J102" s="238"/>
      <c r="K102" s="238"/>
      <c r="L102" s="238"/>
      <c r="M102" s="238"/>
      <c r="N102" s="243"/>
      <c r="O102" s="243"/>
    </row>
    <row r="103" spans="1:15" s="27" customFormat="1" ht="15.75" customHeight="1">
      <c r="A103" s="192">
        <v>24</v>
      </c>
      <c r="B103" s="239">
        <v>38</v>
      </c>
      <c r="C103" s="239">
        <v>304</v>
      </c>
      <c r="D103" s="237"/>
      <c r="E103" s="237"/>
      <c r="F103" s="237"/>
      <c r="G103" s="238"/>
      <c r="H103" s="238"/>
      <c r="I103" s="238"/>
      <c r="J103" s="238"/>
      <c r="K103" s="238"/>
      <c r="L103" s="238"/>
      <c r="M103" s="238"/>
      <c r="N103" s="243"/>
      <c r="O103" s="243"/>
    </row>
    <row r="104" spans="1:15" s="27" customFormat="1" ht="15.75" customHeight="1">
      <c r="A104" s="192">
        <v>25</v>
      </c>
      <c r="B104" s="239">
        <v>66</v>
      </c>
      <c r="C104" s="239">
        <v>441</v>
      </c>
      <c r="D104" s="237"/>
      <c r="E104" s="237"/>
      <c r="F104" s="237"/>
      <c r="G104" s="238"/>
      <c r="H104" s="238"/>
      <c r="I104" s="238"/>
      <c r="J104" s="238"/>
      <c r="K104" s="238"/>
      <c r="L104" s="238"/>
      <c r="M104" s="238"/>
      <c r="N104" s="243"/>
      <c r="O104" s="243"/>
    </row>
    <row r="105" spans="1:15" s="27" customFormat="1" ht="15.75" customHeight="1">
      <c r="A105" s="192">
        <v>26</v>
      </c>
      <c r="B105" s="239">
        <v>60</v>
      </c>
      <c r="C105" s="239">
        <v>400</v>
      </c>
      <c r="D105" s="237"/>
      <c r="E105" s="237"/>
      <c r="F105" s="237"/>
      <c r="G105" s="238"/>
      <c r="H105" s="238"/>
      <c r="I105" s="238"/>
      <c r="J105" s="238"/>
      <c r="K105" s="238"/>
      <c r="L105" s="238"/>
      <c r="M105" s="238"/>
      <c r="N105" s="243"/>
      <c r="O105" s="243"/>
    </row>
    <row r="106" spans="1:15" s="27" customFormat="1" ht="15.75" customHeight="1">
      <c r="A106" s="192">
        <v>27</v>
      </c>
      <c r="B106" s="239">
        <v>28</v>
      </c>
      <c r="C106" s="239">
        <v>333</v>
      </c>
      <c r="D106" s="242"/>
      <c r="E106" s="237"/>
      <c r="F106" s="237"/>
      <c r="G106" s="238"/>
      <c r="H106" s="238"/>
      <c r="I106" s="238"/>
      <c r="J106" s="238"/>
      <c r="K106" s="238"/>
      <c r="L106" s="238"/>
      <c r="M106" s="238"/>
      <c r="N106" s="243"/>
      <c r="O106" s="243"/>
    </row>
    <row r="107" spans="1:15" s="27" customFormat="1" ht="3.75" customHeight="1">
      <c r="A107" s="66"/>
      <c r="B107" s="242"/>
      <c r="C107" s="242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</row>
    <row r="108" spans="1:15" s="27" customFormat="1" ht="12" customHeight="1">
      <c r="A108" s="115"/>
      <c r="B108" s="250"/>
      <c r="C108" s="250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</row>
    <row r="109" spans="1:15" s="27" customFormat="1" ht="12.75" customHeight="1">
      <c r="A109" s="345" t="s">
        <v>296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</row>
    <row r="110" spans="1:15" s="27" customFormat="1" ht="15" customHeight="1">
      <c r="A110" s="387" t="s">
        <v>106</v>
      </c>
      <c r="B110" s="413" t="s">
        <v>0</v>
      </c>
      <c r="C110" s="414"/>
      <c r="D110" s="414" t="s">
        <v>25</v>
      </c>
      <c r="E110" s="414"/>
      <c r="F110" s="414" t="s">
        <v>28</v>
      </c>
      <c r="G110" s="414"/>
      <c r="H110" s="414" t="s">
        <v>29</v>
      </c>
      <c r="I110" s="414"/>
      <c r="J110" s="414" t="s">
        <v>30</v>
      </c>
      <c r="K110" s="414"/>
      <c r="L110" s="414" t="s">
        <v>34</v>
      </c>
      <c r="M110" s="414"/>
      <c r="N110" s="414" t="s">
        <v>35</v>
      </c>
      <c r="O110" s="415"/>
    </row>
    <row r="111" spans="1:15" s="27" customFormat="1" ht="15" customHeight="1">
      <c r="A111" s="412"/>
      <c r="B111" s="234" t="s">
        <v>31</v>
      </c>
      <c r="C111" s="235" t="s">
        <v>32</v>
      </c>
      <c r="D111" s="235" t="s">
        <v>31</v>
      </c>
      <c r="E111" s="235" t="s">
        <v>32</v>
      </c>
      <c r="F111" s="235" t="s">
        <v>31</v>
      </c>
      <c r="G111" s="235" t="s">
        <v>32</v>
      </c>
      <c r="H111" s="235" t="s">
        <v>31</v>
      </c>
      <c r="I111" s="235" t="s">
        <v>32</v>
      </c>
      <c r="J111" s="235" t="s">
        <v>31</v>
      </c>
      <c r="K111" s="235" t="s">
        <v>32</v>
      </c>
      <c r="L111" s="235" t="s">
        <v>31</v>
      </c>
      <c r="M111" s="235" t="s">
        <v>32</v>
      </c>
      <c r="N111" s="235" t="s">
        <v>31</v>
      </c>
      <c r="O111" s="236" t="s">
        <v>32</v>
      </c>
    </row>
    <row r="112" spans="1:15" s="27" customFormat="1" ht="3.75" customHeight="1">
      <c r="A112" s="30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</row>
    <row r="113" spans="1:21" s="27" customFormat="1" ht="15.75" customHeight="1">
      <c r="A113" s="192">
        <v>23</v>
      </c>
      <c r="B113" s="238">
        <f aca="true" t="shared" si="5" ref="B113:C117">SUM(D113,F113,H113,J113,L113,N113,B122,D122,F122)</f>
        <v>3727</v>
      </c>
      <c r="C113" s="238">
        <f t="shared" si="5"/>
        <v>50192</v>
      </c>
      <c r="D113" s="239">
        <v>916</v>
      </c>
      <c r="E113" s="239">
        <v>19313</v>
      </c>
      <c r="F113" s="239">
        <v>450</v>
      </c>
      <c r="G113" s="239">
        <v>4764</v>
      </c>
      <c r="H113" s="239">
        <v>516</v>
      </c>
      <c r="I113" s="239">
        <v>9735</v>
      </c>
      <c r="J113" s="239">
        <v>429</v>
      </c>
      <c r="K113" s="239">
        <v>3607</v>
      </c>
      <c r="L113" s="239">
        <v>463</v>
      </c>
      <c r="M113" s="239">
        <v>4769</v>
      </c>
      <c r="N113" s="239">
        <v>26</v>
      </c>
      <c r="O113" s="239">
        <v>256</v>
      </c>
      <c r="P113" s="262"/>
      <c r="Q113" s="262"/>
      <c r="R113" s="262"/>
      <c r="S113" s="262"/>
      <c r="T113" s="262"/>
      <c r="U113" s="262"/>
    </row>
    <row r="114" spans="1:21" s="27" customFormat="1" ht="15.75" customHeight="1">
      <c r="A114" s="192">
        <v>24</v>
      </c>
      <c r="B114" s="238">
        <f t="shared" si="5"/>
        <v>3941</v>
      </c>
      <c r="C114" s="238">
        <f t="shared" si="5"/>
        <v>52591</v>
      </c>
      <c r="D114" s="239">
        <v>921</v>
      </c>
      <c r="E114" s="239">
        <v>18718</v>
      </c>
      <c r="F114" s="239">
        <v>473</v>
      </c>
      <c r="G114" s="239">
        <v>5163</v>
      </c>
      <c r="H114" s="239">
        <v>564</v>
      </c>
      <c r="I114" s="239">
        <v>10285</v>
      </c>
      <c r="J114" s="239">
        <v>484</v>
      </c>
      <c r="K114" s="239">
        <v>4425</v>
      </c>
      <c r="L114" s="239">
        <v>504</v>
      </c>
      <c r="M114" s="239">
        <v>5334</v>
      </c>
      <c r="N114" s="239">
        <v>26</v>
      </c>
      <c r="O114" s="239">
        <v>323</v>
      </c>
      <c r="P114" s="262"/>
      <c r="Q114" s="262"/>
      <c r="R114" s="262"/>
      <c r="S114" s="262"/>
      <c r="T114" s="262"/>
      <c r="U114" s="262"/>
    </row>
    <row r="115" spans="1:21" s="27" customFormat="1" ht="15.75" customHeight="1">
      <c r="A115" s="192">
        <v>25</v>
      </c>
      <c r="B115" s="238">
        <f t="shared" si="5"/>
        <v>3969</v>
      </c>
      <c r="C115" s="238">
        <f t="shared" si="5"/>
        <v>45689</v>
      </c>
      <c r="D115" s="239">
        <v>901</v>
      </c>
      <c r="E115" s="239">
        <v>14536</v>
      </c>
      <c r="F115" s="239">
        <v>490</v>
      </c>
      <c r="G115" s="239">
        <v>4883</v>
      </c>
      <c r="H115" s="239">
        <v>584</v>
      </c>
      <c r="I115" s="239">
        <v>8880</v>
      </c>
      <c r="J115" s="239">
        <v>483</v>
      </c>
      <c r="K115" s="239">
        <v>4081</v>
      </c>
      <c r="L115" s="239">
        <v>550</v>
      </c>
      <c r="M115" s="239">
        <v>5356</v>
      </c>
      <c r="N115" s="239">
        <v>14</v>
      </c>
      <c r="O115" s="239">
        <v>65</v>
      </c>
      <c r="P115" s="262"/>
      <c r="Q115" s="262"/>
      <c r="R115" s="262"/>
      <c r="S115" s="262"/>
      <c r="T115" s="262"/>
      <c r="U115" s="262"/>
    </row>
    <row r="116" spans="1:21" s="27" customFormat="1" ht="15.75" customHeight="1">
      <c r="A116" s="192">
        <v>26</v>
      </c>
      <c r="B116" s="238">
        <f t="shared" si="5"/>
        <v>4070</v>
      </c>
      <c r="C116" s="238">
        <f t="shared" si="5"/>
        <v>44850</v>
      </c>
      <c r="D116" s="239">
        <v>893</v>
      </c>
      <c r="E116" s="239">
        <v>14735</v>
      </c>
      <c r="F116" s="239">
        <v>556</v>
      </c>
      <c r="G116" s="239">
        <v>5334</v>
      </c>
      <c r="H116" s="239">
        <v>614</v>
      </c>
      <c r="I116" s="239">
        <v>8360</v>
      </c>
      <c r="J116" s="239">
        <v>493</v>
      </c>
      <c r="K116" s="239">
        <v>4120</v>
      </c>
      <c r="L116" s="239">
        <v>546</v>
      </c>
      <c r="M116" s="239">
        <v>4855</v>
      </c>
      <c r="N116" s="239">
        <v>11</v>
      </c>
      <c r="O116" s="239">
        <v>64</v>
      </c>
      <c r="P116" s="262"/>
      <c r="Q116" s="262"/>
      <c r="R116" s="262"/>
      <c r="S116" s="262"/>
      <c r="T116" s="262"/>
      <c r="U116" s="262"/>
    </row>
    <row r="117" spans="1:21" s="27" customFormat="1" ht="15.75" customHeight="1">
      <c r="A117" s="192">
        <v>27</v>
      </c>
      <c r="B117" s="239">
        <f t="shared" si="5"/>
        <v>3976</v>
      </c>
      <c r="C117" s="239">
        <f t="shared" si="5"/>
        <v>43265</v>
      </c>
      <c r="D117" s="239">
        <v>883</v>
      </c>
      <c r="E117" s="239">
        <v>14025</v>
      </c>
      <c r="F117" s="239">
        <v>560</v>
      </c>
      <c r="G117" s="239">
        <v>5112</v>
      </c>
      <c r="H117" s="239">
        <v>563</v>
      </c>
      <c r="I117" s="239">
        <v>8508</v>
      </c>
      <c r="J117" s="239">
        <v>459</v>
      </c>
      <c r="K117" s="239">
        <v>3851</v>
      </c>
      <c r="L117" s="239">
        <v>569</v>
      </c>
      <c r="M117" s="239">
        <v>4879</v>
      </c>
      <c r="N117" s="239">
        <v>11</v>
      </c>
      <c r="O117" s="239">
        <v>72</v>
      </c>
      <c r="P117" s="262"/>
      <c r="Q117" s="262"/>
      <c r="R117" s="262"/>
      <c r="S117" s="262"/>
      <c r="T117" s="262"/>
      <c r="U117" s="262"/>
    </row>
    <row r="118" spans="1:15" s="27" customFormat="1" ht="3.75" customHeight="1">
      <c r="A118" s="30"/>
      <c r="B118" s="237"/>
      <c r="C118" s="237"/>
      <c r="D118" s="237"/>
      <c r="E118" s="237"/>
      <c r="F118" s="237"/>
      <c r="G118" s="237"/>
      <c r="H118" s="242"/>
      <c r="I118" s="242"/>
      <c r="J118" s="237"/>
      <c r="K118" s="237"/>
      <c r="L118" s="237"/>
      <c r="M118" s="237"/>
      <c r="N118" s="237"/>
      <c r="O118" s="237"/>
    </row>
    <row r="119" spans="1:15" s="27" customFormat="1" ht="15" customHeight="1">
      <c r="A119" s="387" t="s">
        <v>106</v>
      </c>
      <c r="B119" s="413" t="s">
        <v>44</v>
      </c>
      <c r="C119" s="414"/>
      <c r="D119" s="414" t="s">
        <v>37</v>
      </c>
      <c r="E119" s="414"/>
      <c r="F119" s="414" t="s">
        <v>38</v>
      </c>
      <c r="G119" s="415"/>
      <c r="H119" s="247"/>
      <c r="I119" s="247"/>
      <c r="J119" s="247"/>
      <c r="K119" s="247"/>
      <c r="L119" s="419"/>
      <c r="M119" s="419"/>
      <c r="N119" s="241"/>
      <c r="O119" s="241"/>
    </row>
    <row r="120" spans="1:15" s="27" customFormat="1" ht="15" customHeight="1">
      <c r="A120" s="412"/>
      <c r="B120" s="234" t="s">
        <v>31</v>
      </c>
      <c r="C120" s="235" t="s">
        <v>32</v>
      </c>
      <c r="D120" s="235" t="s">
        <v>31</v>
      </c>
      <c r="E120" s="235" t="s">
        <v>32</v>
      </c>
      <c r="F120" s="235" t="s">
        <v>31</v>
      </c>
      <c r="G120" s="236" t="s">
        <v>32</v>
      </c>
      <c r="H120" s="248"/>
      <c r="I120" s="248"/>
      <c r="J120" s="248"/>
      <c r="K120" s="248"/>
      <c r="L120" s="248"/>
      <c r="M120" s="248"/>
      <c r="N120" s="242"/>
      <c r="O120" s="242"/>
    </row>
    <row r="121" spans="1:15" s="27" customFormat="1" ht="3.75" customHeight="1">
      <c r="A121" s="30"/>
      <c r="B121" s="237"/>
      <c r="C121" s="237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37"/>
      <c r="O121" s="237"/>
    </row>
    <row r="122" spans="1:15" s="27" customFormat="1" ht="15.75" customHeight="1">
      <c r="A122" s="192">
        <v>23</v>
      </c>
      <c r="B122" s="239">
        <v>785</v>
      </c>
      <c r="C122" s="239">
        <v>6679</v>
      </c>
      <c r="D122" s="239">
        <v>63</v>
      </c>
      <c r="E122" s="239">
        <v>562</v>
      </c>
      <c r="F122" s="239">
        <v>79</v>
      </c>
      <c r="G122" s="239">
        <v>507</v>
      </c>
      <c r="H122" s="239"/>
      <c r="I122" s="239"/>
      <c r="J122" s="239"/>
      <c r="K122" s="238"/>
      <c r="L122" s="238"/>
      <c r="M122" s="238"/>
      <c r="N122" s="243"/>
      <c r="O122" s="243"/>
    </row>
    <row r="123" spans="1:15" s="27" customFormat="1" ht="15.75" customHeight="1">
      <c r="A123" s="192">
        <v>24</v>
      </c>
      <c r="B123" s="239">
        <v>814</v>
      </c>
      <c r="C123" s="239">
        <v>7221</v>
      </c>
      <c r="D123" s="239">
        <v>67</v>
      </c>
      <c r="E123" s="239">
        <v>589</v>
      </c>
      <c r="F123" s="239">
        <v>88</v>
      </c>
      <c r="G123" s="239">
        <v>533</v>
      </c>
      <c r="H123" s="239"/>
      <c r="I123" s="239"/>
      <c r="J123" s="239"/>
      <c r="K123" s="238"/>
      <c r="L123" s="238"/>
      <c r="M123" s="238"/>
      <c r="N123" s="243"/>
      <c r="O123" s="243"/>
    </row>
    <row r="124" spans="1:15" s="27" customFormat="1" ht="15.75" customHeight="1">
      <c r="A124" s="192">
        <v>25</v>
      </c>
      <c r="B124" s="239">
        <v>804</v>
      </c>
      <c r="C124" s="239">
        <v>6907</v>
      </c>
      <c r="D124" s="239">
        <v>74</v>
      </c>
      <c r="E124" s="239">
        <v>604</v>
      </c>
      <c r="F124" s="239">
        <v>69</v>
      </c>
      <c r="G124" s="239">
        <v>377</v>
      </c>
      <c r="H124" s="239"/>
      <c r="I124" s="239"/>
      <c r="J124" s="239"/>
      <c r="K124" s="238"/>
      <c r="L124" s="238"/>
      <c r="M124" s="238"/>
      <c r="N124" s="243"/>
      <c r="O124" s="243"/>
    </row>
    <row r="125" spans="1:15" s="27" customFormat="1" ht="15.75" customHeight="1">
      <c r="A125" s="192">
        <v>26</v>
      </c>
      <c r="B125" s="239">
        <v>805</v>
      </c>
      <c r="C125" s="239">
        <v>6437</v>
      </c>
      <c r="D125" s="239">
        <v>88</v>
      </c>
      <c r="E125" s="239">
        <v>593</v>
      </c>
      <c r="F125" s="239">
        <v>64</v>
      </c>
      <c r="G125" s="239">
        <v>352</v>
      </c>
      <c r="H125" s="239"/>
      <c r="I125" s="239"/>
      <c r="J125" s="239"/>
      <c r="K125" s="238"/>
      <c r="L125" s="238"/>
      <c r="M125" s="238"/>
      <c r="N125" s="243"/>
      <c r="O125" s="243"/>
    </row>
    <row r="126" spans="1:15" s="27" customFormat="1" ht="15.75" customHeight="1">
      <c r="A126" s="192">
        <v>27</v>
      </c>
      <c r="B126" s="239">
        <v>807</v>
      </c>
      <c r="C126" s="239">
        <v>6029</v>
      </c>
      <c r="D126" s="239">
        <v>66</v>
      </c>
      <c r="E126" s="239">
        <v>513</v>
      </c>
      <c r="F126" s="239">
        <v>58</v>
      </c>
      <c r="G126" s="239">
        <v>276</v>
      </c>
      <c r="H126" s="239"/>
      <c r="I126" s="239"/>
      <c r="J126" s="239"/>
      <c r="K126" s="238"/>
      <c r="L126" s="238"/>
      <c r="M126" s="238"/>
      <c r="N126" s="243"/>
      <c r="O126" s="243"/>
    </row>
    <row r="127" spans="1:15" s="27" customFormat="1" ht="3.75" customHeight="1">
      <c r="A127" s="30"/>
      <c r="B127" s="205"/>
      <c r="C127" s="205"/>
      <c r="D127" s="205"/>
      <c r="E127" s="205"/>
      <c r="F127" s="205"/>
      <c r="G127" s="205"/>
      <c r="H127" s="205"/>
      <c r="I127" s="205"/>
      <c r="J127" s="204"/>
      <c r="K127" s="204"/>
      <c r="L127" s="204"/>
      <c r="M127" s="204"/>
      <c r="N127" s="204"/>
      <c r="O127" s="204"/>
    </row>
    <row r="128" spans="1:15" ht="13.5">
      <c r="A128" s="156" t="s">
        <v>124</v>
      </c>
      <c r="B128" s="308"/>
      <c r="C128" s="308"/>
      <c r="D128" s="308"/>
      <c r="E128" s="308"/>
      <c r="F128" s="308"/>
      <c r="G128" s="308"/>
      <c r="H128" s="303"/>
      <c r="I128" s="303"/>
      <c r="J128" s="303"/>
      <c r="K128" s="303"/>
      <c r="L128" s="303"/>
      <c r="M128" s="303"/>
      <c r="N128" s="303"/>
      <c r="O128" s="303"/>
    </row>
  </sheetData>
  <sheetProtection/>
  <mergeCells count="81">
    <mergeCell ref="N110:O110"/>
    <mergeCell ref="F119:G119"/>
    <mergeCell ref="H110:I110"/>
    <mergeCell ref="J110:K110"/>
    <mergeCell ref="L110:M110"/>
    <mergeCell ref="L119:M119"/>
    <mergeCell ref="L90:M90"/>
    <mergeCell ref="A99:A100"/>
    <mergeCell ref="B99:C99"/>
    <mergeCell ref="A110:A111"/>
    <mergeCell ref="B110:C110"/>
    <mergeCell ref="D110:E110"/>
    <mergeCell ref="F110:G110"/>
    <mergeCell ref="A119:A120"/>
    <mergeCell ref="B119:C119"/>
    <mergeCell ref="D119:E119"/>
    <mergeCell ref="H90:I90"/>
    <mergeCell ref="J90:K90"/>
    <mergeCell ref="B79:C79"/>
    <mergeCell ref="J79:K79"/>
    <mergeCell ref="A79:A80"/>
    <mergeCell ref="N90:O90"/>
    <mergeCell ref="A90:A91"/>
    <mergeCell ref="B90:C90"/>
    <mergeCell ref="D90:E90"/>
    <mergeCell ref="F90:G90"/>
    <mergeCell ref="D79:E79"/>
    <mergeCell ref="F79:G79"/>
    <mergeCell ref="L79:M79"/>
    <mergeCell ref="N79:O79"/>
    <mergeCell ref="H79:I79"/>
    <mergeCell ref="N59:O59"/>
    <mergeCell ref="A68:A69"/>
    <mergeCell ref="B68:C68"/>
    <mergeCell ref="D68:E68"/>
    <mergeCell ref="F68:G68"/>
    <mergeCell ref="H68:I68"/>
    <mergeCell ref="L59:M59"/>
    <mergeCell ref="L5:M5"/>
    <mergeCell ref="A5:A6"/>
    <mergeCell ref="A59:A60"/>
    <mergeCell ref="B59:C59"/>
    <mergeCell ref="D59:E59"/>
    <mergeCell ref="F59:G59"/>
    <mergeCell ref="H59:I59"/>
    <mergeCell ref="J59:K59"/>
    <mergeCell ref="H13:I13"/>
    <mergeCell ref="J13:K13"/>
    <mergeCell ref="N5:O5"/>
    <mergeCell ref="A13:A14"/>
    <mergeCell ref="B13:C13"/>
    <mergeCell ref="D13:E13"/>
    <mergeCell ref="F13:G13"/>
    <mergeCell ref="B5:C5"/>
    <mergeCell ref="D5:E5"/>
    <mergeCell ref="F5:G5"/>
    <mergeCell ref="H5:I5"/>
    <mergeCell ref="J5:K5"/>
    <mergeCell ref="A48:A49"/>
    <mergeCell ref="B48:C48"/>
    <mergeCell ref="A39:A40"/>
    <mergeCell ref="B39:C39"/>
    <mergeCell ref="D39:E39"/>
    <mergeCell ref="F39:G39"/>
    <mergeCell ref="H24:I24"/>
    <mergeCell ref="J24:K24"/>
    <mergeCell ref="J39:K39"/>
    <mergeCell ref="L13:M13"/>
    <mergeCell ref="N39:O39"/>
    <mergeCell ref="L39:M39"/>
    <mergeCell ref="H39:I39"/>
    <mergeCell ref="L24:M24"/>
    <mergeCell ref="N24:O24"/>
    <mergeCell ref="A30:A31"/>
    <mergeCell ref="B30:C30"/>
    <mergeCell ref="D30:E30"/>
    <mergeCell ref="F30:G30"/>
    <mergeCell ref="A24:A25"/>
    <mergeCell ref="B24:C24"/>
    <mergeCell ref="D24:E24"/>
    <mergeCell ref="F24:G24"/>
  </mergeCells>
  <printOptions/>
  <pageMargins left="0.5905511811023623" right="0.3937007874015748" top="0.984251968503937" bottom="0.5511811023622047" header="0.5118110236220472" footer="0.31496062992125984"/>
  <pageSetup horizontalDpi="600" verticalDpi="600" orientation="portrait" paperSize="9" r:id="rId1"/>
  <rowBreaks count="2" manualBreakCount="2">
    <brk id="57" max="255" man="1"/>
    <brk id="10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3.25390625" style="154" customWidth="1"/>
    <col min="2" max="2" width="3.625" style="49" customWidth="1"/>
    <col min="3" max="9" width="9.625" style="49" customWidth="1"/>
    <col min="10" max="16384" width="9.00390625" style="41" customWidth="1"/>
  </cols>
  <sheetData>
    <row r="1" s="114" customFormat="1" ht="12.75" customHeight="1">
      <c r="A1" s="112" t="s">
        <v>112</v>
      </c>
    </row>
    <row r="2" spans="1:9" ht="18" customHeight="1">
      <c r="A2" s="108" t="s">
        <v>152</v>
      </c>
      <c r="B2" s="151"/>
      <c r="C2" s="151"/>
      <c r="D2" s="151"/>
      <c r="E2" s="151"/>
      <c r="F2" s="151"/>
      <c r="G2" s="151"/>
      <c r="H2" s="151"/>
      <c r="I2" s="151"/>
    </row>
    <row r="3" spans="1:9" ht="13.5">
      <c r="A3" s="157"/>
      <c r="B3" s="62"/>
      <c r="C3" s="62"/>
      <c r="D3" s="62"/>
      <c r="E3" s="62"/>
      <c r="F3" s="62"/>
      <c r="G3" s="62"/>
      <c r="H3" s="62"/>
      <c r="I3" s="62"/>
    </row>
    <row r="4" spans="1:9" s="42" customFormat="1" ht="15.75" customHeight="1">
      <c r="A4" s="400" t="s">
        <v>223</v>
      </c>
      <c r="B4" s="366"/>
      <c r="C4" s="384" t="s">
        <v>56</v>
      </c>
      <c r="D4" s="422" t="s">
        <v>239</v>
      </c>
      <c r="E4" s="328" t="s">
        <v>240</v>
      </c>
      <c r="F4" s="13" t="s">
        <v>241</v>
      </c>
      <c r="G4" s="13" t="s">
        <v>47</v>
      </c>
      <c r="H4" s="420" t="s">
        <v>242</v>
      </c>
      <c r="I4" s="421"/>
    </row>
    <row r="5" spans="1:9" s="42" customFormat="1" ht="15.75" customHeight="1">
      <c r="A5" s="402"/>
      <c r="B5" s="367"/>
      <c r="C5" s="385"/>
      <c r="D5" s="423"/>
      <c r="E5" s="155" t="s">
        <v>46</v>
      </c>
      <c r="F5" s="327" t="s">
        <v>244</v>
      </c>
      <c r="G5" s="16" t="s">
        <v>48</v>
      </c>
      <c r="H5" s="320" t="s">
        <v>224</v>
      </c>
      <c r="I5" s="321" t="s">
        <v>243</v>
      </c>
    </row>
    <row r="6" spans="1:9" s="42" customFormat="1" ht="4.5" customHeight="1">
      <c r="A6" s="152"/>
      <c r="B6" s="33"/>
      <c r="C6" s="34"/>
      <c r="D6" s="35"/>
      <c r="E6" s="35"/>
      <c r="F6" s="35"/>
      <c r="G6" s="35"/>
      <c r="H6" s="35"/>
      <c r="I6" s="35"/>
    </row>
    <row r="7" spans="1:9" s="55" customFormat="1" ht="15.75" customHeight="1">
      <c r="A7" s="35">
        <v>23</v>
      </c>
      <c r="B7" s="208"/>
      <c r="C7" s="275">
        <v>307</v>
      </c>
      <c r="D7" s="275">
        <v>7075</v>
      </c>
      <c r="E7" s="275">
        <v>2499</v>
      </c>
      <c r="F7" s="275">
        <f>SUM(D7:E7)</f>
        <v>9574</v>
      </c>
      <c r="G7" s="227">
        <f>F7/C7</f>
        <v>31.185667752442995</v>
      </c>
      <c r="H7" s="275">
        <v>35</v>
      </c>
      <c r="I7" s="275">
        <v>1861</v>
      </c>
    </row>
    <row r="8" spans="1:9" s="55" customFormat="1" ht="15.75" customHeight="1">
      <c r="A8" s="35">
        <v>24</v>
      </c>
      <c r="B8" s="208"/>
      <c r="C8" s="275">
        <v>301</v>
      </c>
      <c r="D8" s="275">
        <v>7725</v>
      </c>
      <c r="E8" s="275">
        <v>2256</v>
      </c>
      <c r="F8" s="275">
        <f>SUM(D8:E8)</f>
        <v>9981</v>
      </c>
      <c r="G8" s="227">
        <f>F8/C8</f>
        <v>33.159468438538205</v>
      </c>
      <c r="H8" s="275">
        <v>84</v>
      </c>
      <c r="I8" s="275">
        <v>2081</v>
      </c>
    </row>
    <row r="9" spans="1:9" s="55" customFormat="1" ht="15.75" customHeight="1">
      <c r="A9" s="35">
        <v>25</v>
      </c>
      <c r="B9" s="208"/>
      <c r="C9" s="275">
        <v>307</v>
      </c>
      <c r="D9" s="275">
        <v>6207</v>
      </c>
      <c r="E9" s="275">
        <v>2003</v>
      </c>
      <c r="F9" s="275">
        <f>SUM(D9:E9)</f>
        <v>8210</v>
      </c>
      <c r="G9" s="227">
        <f>F9/C9</f>
        <v>26.742671009771986</v>
      </c>
      <c r="H9" s="275">
        <v>35</v>
      </c>
      <c r="I9" s="275">
        <v>1607</v>
      </c>
    </row>
    <row r="10" spans="1:9" s="55" customFormat="1" ht="15.75" customHeight="1">
      <c r="A10" s="35">
        <v>26</v>
      </c>
      <c r="B10" s="208"/>
      <c r="C10" s="275">
        <v>308</v>
      </c>
      <c r="D10" s="275">
        <v>7451</v>
      </c>
      <c r="E10" s="275">
        <v>2019</v>
      </c>
      <c r="F10" s="275">
        <v>9470</v>
      </c>
      <c r="G10" s="227">
        <v>31</v>
      </c>
      <c r="H10" s="275">
        <v>37</v>
      </c>
      <c r="I10" s="275">
        <v>1726</v>
      </c>
    </row>
    <row r="11" spans="1:9" s="164" customFormat="1" ht="15.75" customHeight="1">
      <c r="A11" s="35">
        <v>27</v>
      </c>
      <c r="B11" s="18"/>
      <c r="C11" s="275">
        <f>SUM(C13:C24)</f>
        <v>308</v>
      </c>
      <c r="D11" s="275">
        <f>SUM(D13:D24)</f>
        <v>6389</v>
      </c>
      <c r="E11" s="275">
        <f>SUM(E13:E24)</f>
        <v>2033</v>
      </c>
      <c r="F11" s="275">
        <f>SUM(D11:E11)</f>
        <v>8422</v>
      </c>
      <c r="G11" s="275">
        <f>IF(C11=0,0,F11/C11)</f>
        <v>27.344155844155843</v>
      </c>
      <c r="H11" s="275">
        <f>SUM(H13:H24)</f>
        <v>30</v>
      </c>
      <c r="I11" s="275">
        <f>SUM(I13:I24)</f>
        <v>1550</v>
      </c>
    </row>
    <row r="12" spans="1:9" s="55" customFormat="1" ht="4.5" customHeight="1">
      <c r="A12" s="152"/>
      <c r="B12" s="197"/>
      <c r="C12" s="200"/>
      <c r="D12" s="200"/>
      <c r="E12" s="200"/>
      <c r="F12" s="200"/>
      <c r="G12" s="200"/>
      <c r="H12" s="200"/>
      <c r="I12" s="200"/>
    </row>
    <row r="13" spans="1:9" s="54" customFormat="1" ht="15.75" customHeight="1">
      <c r="A13" s="35">
        <v>27</v>
      </c>
      <c r="B13" s="209" t="s">
        <v>139</v>
      </c>
      <c r="C13" s="275">
        <v>26</v>
      </c>
      <c r="D13" s="275">
        <v>565</v>
      </c>
      <c r="E13" s="275">
        <v>62</v>
      </c>
      <c r="F13" s="275">
        <v>627</v>
      </c>
      <c r="G13" s="275">
        <f>IF(C13=0,0,F13/C13)</f>
        <v>24.115384615384617</v>
      </c>
      <c r="H13" s="275">
        <v>2</v>
      </c>
      <c r="I13" s="275">
        <v>44</v>
      </c>
    </row>
    <row r="14" spans="1:9" s="54" customFormat="1" ht="15.75" customHeight="1">
      <c r="A14" s="152"/>
      <c r="B14" s="209" t="s">
        <v>140</v>
      </c>
      <c r="C14" s="275">
        <v>27</v>
      </c>
      <c r="D14" s="275">
        <v>492</v>
      </c>
      <c r="E14" s="275">
        <v>125</v>
      </c>
      <c r="F14" s="275">
        <v>617</v>
      </c>
      <c r="G14" s="275">
        <f aca="true" t="shared" si="0" ref="G14:G23">IF(C14=0,0,F14/C14)</f>
        <v>22.85185185185185</v>
      </c>
      <c r="H14" s="275">
        <v>1</v>
      </c>
      <c r="I14" s="275">
        <v>18</v>
      </c>
    </row>
    <row r="15" spans="1:9" s="54" customFormat="1" ht="15.75" customHeight="1">
      <c r="A15" s="152"/>
      <c r="B15" s="209" t="s">
        <v>141</v>
      </c>
      <c r="C15" s="275">
        <v>25</v>
      </c>
      <c r="D15" s="275">
        <v>507</v>
      </c>
      <c r="E15" s="275">
        <v>154</v>
      </c>
      <c r="F15" s="275">
        <v>661</v>
      </c>
      <c r="G15" s="275">
        <f t="shared" si="0"/>
        <v>26.44</v>
      </c>
      <c r="H15" s="275">
        <v>5</v>
      </c>
      <c r="I15" s="275">
        <v>180</v>
      </c>
    </row>
    <row r="16" spans="1:9" s="54" customFormat="1" ht="15.75" customHeight="1">
      <c r="A16" s="152"/>
      <c r="B16" s="209" t="s">
        <v>142</v>
      </c>
      <c r="C16" s="275">
        <v>27</v>
      </c>
      <c r="D16" s="275">
        <v>429</v>
      </c>
      <c r="E16" s="275">
        <v>37</v>
      </c>
      <c r="F16" s="275">
        <v>466</v>
      </c>
      <c r="G16" s="275">
        <f t="shared" si="0"/>
        <v>17.25925925925926</v>
      </c>
      <c r="H16" s="227">
        <v>0</v>
      </c>
      <c r="I16" s="227">
        <v>0</v>
      </c>
    </row>
    <row r="17" spans="1:9" s="54" customFormat="1" ht="15.75" customHeight="1">
      <c r="A17" s="152"/>
      <c r="B17" s="209" t="s">
        <v>143</v>
      </c>
      <c r="C17" s="275">
        <v>26</v>
      </c>
      <c r="D17" s="275">
        <v>606</v>
      </c>
      <c r="E17" s="275">
        <v>136</v>
      </c>
      <c r="F17" s="275">
        <v>742</v>
      </c>
      <c r="G17" s="275">
        <f t="shared" si="0"/>
        <v>28.53846153846154</v>
      </c>
      <c r="H17" s="227">
        <v>0</v>
      </c>
      <c r="I17" s="227">
        <v>0</v>
      </c>
    </row>
    <row r="18" spans="1:9" s="54" customFormat="1" ht="15.75" customHeight="1">
      <c r="A18" s="152"/>
      <c r="B18" s="209" t="s">
        <v>144</v>
      </c>
      <c r="C18" s="275">
        <v>26</v>
      </c>
      <c r="D18" s="275">
        <v>528</v>
      </c>
      <c r="E18" s="275">
        <v>158</v>
      </c>
      <c r="F18" s="275">
        <v>686</v>
      </c>
      <c r="G18" s="275">
        <f t="shared" si="0"/>
        <v>26.384615384615383</v>
      </c>
      <c r="H18" s="227">
        <v>2</v>
      </c>
      <c r="I18" s="227">
        <v>140</v>
      </c>
    </row>
    <row r="19" spans="1:9" s="54" customFormat="1" ht="15.75" customHeight="1">
      <c r="A19" s="152"/>
      <c r="B19" s="209" t="s">
        <v>145</v>
      </c>
      <c r="C19" s="275">
        <v>27</v>
      </c>
      <c r="D19" s="275">
        <v>709</v>
      </c>
      <c r="E19" s="275">
        <v>391</v>
      </c>
      <c r="F19" s="275">
        <v>1100</v>
      </c>
      <c r="G19" s="275">
        <f t="shared" si="0"/>
        <v>40.74074074074074</v>
      </c>
      <c r="H19" s="275">
        <v>4</v>
      </c>
      <c r="I19" s="275">
        <v>386</v>
      </c>
    </row>
    <row r="20" spans="1:9" s="54" customFormat="1" ht="15.75" customHeight="1">
      <c r="A20" s="152"/>
      <c r="B20" s="209" t="s">
        <v>146</v>
      </c>
      <c r="C20" s="275">
        <v>25</v>
      </c>
      <c r="D20" s="275">
        <v>651</v>
      </c>
      <c r="E20" s="275">
        <v>142</v>
      </c>
      <c r="F20" s="275">
        <v>793</v>
      </c>
      <c r="G20" s="275">
        <f t="shared" si="0"/>
        <v>31.72</v>
      </c>
      <c r="H20" s="275">
        <v>3</v>
      </c>
      <c r="I20" s="275">
        <v>103</v>
      </c>
    </row>
    <row r="21" spans="1:9" s="54" customFormat="1" ht="15.75" customHeight="1">
      <c r="A21" s="152"/>
      <c r="B21" s="209" t="s">
        <v>147</v>
      </c>
      <c r="C21" s="275">
        <v>24</v>
      </c>
      <c r="D21" s="275">
        <v>439</v>
      </c>
      <c r="E21" s="275">
        <v>145</v>
      </c>
      <c r="F21" s="275">
        <v>584</v>
      </c>
      <c r="G21" s="275">
        <f t="shared" si="0"/>
        <v>24.333333333333332</v>
      </c>
      <c r="H21" s="227">
        <v>3</v>
      </c>
      <c r="I21" s="227">
        <v>104</v>
      </c>
    </row>
    <row r="22" spans="1:9" s="54" customFormat="1" ht="15.75" customHeight="1">
      <c r="A22" s="35">
        <v>28</v>
      </c>
      <c r="B22" s="209" t="s">
        <v>148</v>
      </c>
      <c r="C22" s="275">
        <v>24</v>
      </c>
      <c r="D22" s="275">
        <v>353</v>
      </c>
      <c r="E22" s="275">
        <v>413</v>
      </c>
      <c r="F22" s="275">
        <v>766</v>
      </c>
      <c r="G22" s="275">
        <f t="shared" si="0"/>
        <v>31.916666666666668</v>
      </c>
      <c r="H22" s="275">
        <v>5</v>
      </c>
      <c r="I22" s="275">
        <v>390</v>
      </c>
    </row>
    <row r="23" spans="1:9" s="54" customFormat="1" ht="15.75" customHeight="1">
      <c r="A23" s="152"/>
      <c r="B23" s="209" t="s">
        <v>149</v>
      </c>
      <c r="C23" s="275">
        <v>24</v>
      </c>
      <c r="D23" s="275">
        <v>484</v>
      </c>
      <c r="E23" s="275">
        <v>189</v>
      </c>
      <c r="F23" s="275">
        <v>673</v>
      </c>
      <c r="G23" s="275">
        <f t="shared" si="0"/>
        <v>28.041666666666668</v>
      </c>
      <c r="H23" s="227">
        <v>2</v>
      </c>
      <c r="I23" s="227">
        <v>142</v>
      </c>
    </row>
    <row r="24" spans="1:9" s="54" customFormat="1" ht="15.75" customHeight="1">
      <c r="A24" s="152"/>
      <c r="B24" s="209" t="s">
        <v>150</v>
      </c>
      <c r="C24" s="275">
        <v>27</v>
      </c>
      <c r="D24" s="275">
        <v>626</v>
      </c>
      <c r="E24" s="275">
        <v>81</v>
      </c>
      <c r="F24" s="275">
        <v>707</v>
      </c>
      <c r="G24" s="275">
        <f>IF(C24=0,0,F24/C24)</f>
        <v>26.185185185185187</v>
      </c>
      <c r="H24" s="227">
        <v>3</v>
      </c>
      <c r="I24" s="227">
        <v>43</v>
      </c>
    </row>
    <row r="25" spans="1:9" s="55" customFormat="1" ht="4.5" customHeight="1">
      <c r="A25" s="153"/>
      <c r="B25" s="68"/>
      <c r="C25" s="35"/>
      <c r="D25" s="38"/>
      <c r="E25" s="38"/>
      <c r="F25" s="38"/>
      <c r="G25" s="38"/>
      <c r="H25" s="38"/>
      <c r="I25" s="38"/>
    </row>
    <row r="26" spans="1:9" ht="13.5" customHeight="1">
      <c r="A26" s="156" t="s">
        <v>125</v>
      </c>
      <c r="B26" s="59"/>
      <c r="C26" s="67"/>
      <c r="D26" s="67"/>
      <c r="E26" s="67"/>
      <c r="F26" s="67"/>
      <c r="G26" s="67"/>
      <c r="H26" s="67"/>
      <c r="I26" s="67"/>
    </row>
    <row r="27" spans="1:7" ht="13.5" customHeight="1">
      <c r="A27" s="117" t="s">
        <v>281</v>
      </c>
      <c r="B27" s="61"/>
      <c r="C27" s="60"/>
      <c r="D27" s="60"/>
      <c r="E27" s="60"/>
      <c r="F27" s="210"/>
      <c r="G27" s="210"/>
    </row>
  </sheetData>
  <sheetProtection/>
  <mergeCells count="4">
    <mergeCell ref="H4:I4"/>
    <mergeCell ref="A4:B5"/>
    <mergeCell ref="C4:C5"/>
    <mergeCell ref="D4:D5"/>
  </mergeCells>
  <printOptions/>
  <pageMargins left="0.8661417322834646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2017-03-22T04:36:57Z</cp:lastPrinted>
  <dcterms:created xsi:type="dcterms:W3CDTF">2004-12-01T06:32:14Z</dcterms:created>
  <dcterms:modified xsi:type="dcterms:W3CDTF">2017-04-28T06:25:13Z</dcterms:modified>
  <cp:category/>
  <cp:version/>
  <cp:contentType/>
  <cp:contentStatus/>
</cp:coreProperties>
</file>