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190" windowHeight="9675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</sheets>
  <definedNames>
    <definedName name="Z_F5B2A1C0_4A32_11D1_866E_00C0D0800238_.wvu.Cols" localSheetId="3" hidden="1">'4表'!#REF!,'4表'!#REF!</definedName>
  </definedNames>
  <calcPr fullCalcOnLoad="1"/>
</workbook>
</file>

<file path=xl/sharedStrings.xml><?xml version="1.0" encoding="utf-8"?>
<sst xmlns="http://schemas.openxmlformats.org/spreadsheetml/2006/main" count="281" uniqueCount="94">
  <si>
    <t>年 ・ 学校名</t>
  </si>
  <si>
    <t>教　　　　　　　員　　　　　　　数</t>
  </si>
  <si>
    <t>本 務 職 員 数</t>
  </si>
  <si>
    <t>総　  　数</t>
  </si>
  <si>
    <t>本  務  者</t>
  </si>
  <si>
    <t>兼　務　者</t>
  </si>
  <si>
    <t>男</t>
  </si>
  <si>
    <t>女</t>
  </si>
  <si>
    <t>立川</t>
  </si>
  <si>
    <t>北多摩</t>
  </si>
  <si>
    <t>砂川</t>
  </si>
  <si>
    <t>立川女子</t>
  </si>
  <si>
    <t>昭和第一学園</t>
  </si>
  <si>
    <t>屋外運動場</t>
  </si>
  <si>
    <t>砂川(通信制)</t>
  </si>
  <si>
    <t>(通信制のため学年は無い）</t>
  </si>
  <si>
    <t>各年5月1日現在</t>
  </si>
  <si>
    <t>資料：各高等学校</t>
  </si>
  <si>
    <t>資料：東京都総務局統計部「学校基本調査報告」</t>
  </si>
  <si>
    <t>不詳・
死亡</t>
  </si>
  <si>
    <t>年次</t>
  </si>
  <si>
    <t>7教育－5高等学校(公立･私立)</t>
  </si>
  <si>
    <t>4表　状況別卒業者数、大学等進学率及び就職率の推移</t>
  </si>
  <si>
    <t>20</t>
  </si>
  <si>
    <t>21</t>
  </si>
  <si>
    <t>22</t>
  </si>
  <si>
    <t>1表　学校別 ， 学年別生徒数の推移</t>
  </si>
  <si>
    <t>2表　学校数と学級数の推移</t>
  </si>
  <si>
    <t>3表　教職員数の推移</t>
  </si>
  <si>
    <t>5表　学校別建物と土地の面積</t>
  </si>
  <si>
    <t>学校数</t>
  </si>
  <si>
    <t>鉄筋コンクリート造</t>
  </si>
  <si>
    <t>立川</t>
  </si>
  <si>
    <t>北多摩</t>
  </si>
  <si>
    <t>砂川　</t>
  </si>
  <si>
    <t>立川女子</t>
  </si>
  <si>
    <t>注２：北多摩高校に立川国際中等教育学校は含まない。</t>
  </si>
  <si>
    <t>(単位：㎡）　　平成24年5月1日現在</t>
  </si>
  <si>
    <t xml:space="preserve">      砂川高等学校の通信制課程は単位制のため学年が無い。そのため総数のみの表示とする。</t>
  </si>
  <si>
    <t xml:space="preserve">  注：北多摩高校に立川国際中等教育学校は含まない。</t>
  </si>
  <si>
    <t>－</t>
  </si>
  <si>
    <t>－</t>
  </si>
  <si>
    <t>　　　(通信制のため学年は無い）</t>
  </si>
  <si>
    <t>注２：北多摩高校定時制課程は平成20年3月31日に閉課程した。</t>
  </si>
  <si>
    <t>注３：北多摩高校に立川国際中等教育学校は含まない。</t>
  </si>
  <si>
    <t>各年次3月</t>
  </si>
  <si>
    <t>24</t>
  </si>
  <si>
    <t>23</t>
  </si>
  <si>
    <t>-</t>
  </si>
  <si>
    <t xml:space="preserve">－ </t>
  </si>
  <si>
    <t xml:space="preserve">－ </t>
  </si>
  <si>
    <t>専修学校
(専門課程)
進学者(Ｃ)</t>
  </si>
  <si>
    <t>専修学校
(一般課程)
等入学者(Ｄ)</t>
  </si>
  <si>
    <t>左記以外の者</t>
  </si>
  <si>
    <t>一時的な
仕事に
就いた者</t>
  </si>
  <si>
    <t>公共職業能力開発施設等入学者(Ｅ)</t>
  </si>
  <si>
    <t>左記(C)　　のうち</t>
  </si>
  <si>
    <t>左記(D)　　のうち</t>
  </si>
  <si>
    <t>左記(E)　　のうち</t>
  </si>
  <si>
    <t>卒業者数(Ａ)</t>
  </si>
  <si>
    <t>就職者(Ｆ)</t>
  </si>
  <si>
    <t>就職率［(Ｆ)+(G)］/(Ａ)　（%）</t>
  </si>
  <si>
    <t>大学等
進学者(Ｂ)</t>
  </si>
  <si>
    <t>大学等
進学率(Ｂ)/(Ａ)　（%）</t>
  </si>
  <si>
    <t>左記(Ｂ)、(C)、(D)及び(E)のうち就職している者 (再掲)　(G)　</t>
  </si>
  <si>
    <t>左記(Ｂ)　　のうち</t>
  </si>
  <si>
    <t>左記(Ｂ)のうち大学・短期大学の通信教育部を除く進学者 (再掲)</t>
  </si>
  <si>
    <t>土　　　　　地</t>
  </si>
  <si>
    <t>建　　　　　物</t>
  </si>
  <si>
    <t>総　　数</t>
  </si>
  <si>
    <t>木　　造</t>
  </si>
  <si>
    <t>総　　　数</t>
  </si>
  <si>
    <t>１　　　年</t>
  </si>
  <si>
    <t>２　　　年</t>
  </si>
  <si>
    <t>３　　　年</t>
  </si>
  <si>
    <t>４　　　年</t>
  </si>
  <si>
    <t>定　　　　　時　　　　　制</t>
  </si>
  <si>
    <t>全　　　　　日　　　　　制</t>
  </si>
  <si>
    <t>学　　　　　級　　　　　数</t>
  </si>
  <si>
    <t>全　　日　　制</t>
  </si>
  <si>
    <t>定　　時　　制</t>
  </si>
  <si>
    <t>注１：砂川高等学校は単位制のため学年が無い。そのため生徒の在籍年数により学級数とし、
　　　５年以上在籍している生徒の学級数は４年に算入した。
　　　砂川高等学校の通信制課程は単位制のため学年が無い。そのため総数のみの表示とする。</t>
  </si>
  <si>
    <t>注１：「一時的な仕事に就いた者」とは、アルバイト・パート等臨時的な収入を得ることを目的とする仕事に
　　　就いた者である。</t>
  </si>
  <si>
    <t>　注：北多摩高校は、立川国際中等教育学校と共用。</t>
  </si>
  <si>
    <t>１ 年</t>
  </si>
  <si>
    <t>２ 年</t>
  </si>
  <si>
    <t>３ 年</t>
  </si>
  <si>
    <t>４ 年</t>
  </si>
  <si>
    <t>総 数</t>
  </si>
  <si>
    <t>学　校　名</t>
  </si>
  <si>
    <t>そ の 他</t>
  </si>
  <si>
    <t>鉄 骨 造
そ の 他</t>
  </si>
  <si>
    <t>注１：砂川高等学校は単位制のため学年が無い。そのため生徒の在籍年数を学年とし、５年以上在籍した生徒は４年に
　　　算入した。</t>
  </si>
  <si>
    <t>注２：「左記以外の者」とは、家事手伝いをしている者、外国の大学等に入学した者又は進路が未定であるこ
　　　とが明らかな者である。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</si>
</sst>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0000"/>
    <numFmt numFmtId="198" formatCode="0.000000000"/>
    <numFmt numFmtId="199" formatCode="\ * #\ ##0\ ;\ * \-#\ ##0\ ;\ * &quot;-&quot;\ ;\ @\ "/>
    <numFmt numFmtId="200" formatCode="\ * #\ ##0;\ * \-#\ ##0;\ * &quot;-&quot;;\ @"/>
    <numFmt numFmtId="201" formatCode="_ * ##0.00;_ * \-#,##0_ ;_ * &quot;-&quot;_ ;_ @_ "/>
    <numFmt numFmtId="202" formatCode="_ * ##0.00;_ * \-#,##0_ ;_ * &quot;-&quot;;_ @_ "/>
    <numFmt numFmtId="203" formatCode="_ * ##0.0;_ * \-#,##0_ ;_ * &quot;-&quot;;_ @_ "/>
    <numFmt numFmtId="204" formatCode="\ * \(0\);\ * &quot; &quot;;\ @"/>
    <numFmt numFmtId="205" formatCode="\ * \(\ 0\);\ * &quot; &quot;;\ @"/>
    <numFmt numFmtId="206" formatCode="\ * \(#0\);\ * \(\-#0\);\ * &quot;&quot;;\ @"/>
    <numFmt numFmtId="207" formatCode="\ * \(#0\)\ ;\ * \(\-#0\)\ ;\ * &quot;&quot;;\ @"/>
    <numFmt numFmtId="208" formatCode="\ *(#0\)\ ;\ *(\-#0\)\ ;\ * &quot;&quot;;\ @"/>
    <numFmt numFmtId="209" formatCode="\ *(0\)\ ;\ *(\-0\)\ ;\ * &quot;&quot;;\ @"/>
    <numFmt numFmtId="210" formatCode="\ * #\ ##0\ ;\ * &quot;-&quot;\ ;\ @\ "/>
    <numFmt numFmtId="211" formatCode="\ * #\ ###\ ;\ * &quot;-&quot;\ ;\ @\ "/>
    <numFmt numFmtId="212" formatCode="###\ ###\ ;\ * &quot;-&quot;\ ;\ @\ "/>
    <numFmt numFmtId="213" formatCode="\ * #\ ##0;\ * \-#\ ##0;\ * &quot;－&quot;;\ @"/>
    <numFmt numFmtId="214" formatCode="@\:\-@\:"/>
    <numFmt numFmtId="215" formatCode="General;General;"/>
    <numFmt numFmtId="216" formatCode="* #\ ##0;* \-#\ ##0;* &quot;－&quot;\ ;* @"/>
    <numFmt numFmtId="217" formatCode="\ * ##0.0;\ * \-##0.0;\ * &quot;－&quot;;\ @"/>
    <numFmt numFmtId="218" formatCode="0.0_);[Red]\(0.0\)"/>
    <numFmt numFmtId="219" formatCode="\ * #,##0;\ * \-#,##0;\ * &quot;－&quot;;\ @"/>
    <numFmt numFmtId="220" formatCode="* #\ ##0;* \-#\ ##0;* &quot;－&quot;;* @"/>
    <numFmt numFmtId="221" formatCode="* #\ ##0.0;* \-#\ ##0.0;* &quot;－&quot;;* @"/>
    <numFmt numFmtId="222" formatCode="_ * #\ ##0\ ;_ * \-#,##0_ ;_ * &quot;－&quot;_ ;_ @_ "/>
    <numFmt numFmtId="223" formatCode="\ \ #\ ##0"/>
    <numFmt numFmtId="224" formatCode="[=0]&quot;－&quot;;[&lt;1]&quot;0&quot;;#,##0"/>
  </numFmts>
  <fonts count="3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176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7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0" xfId="61" applyFont="1" applyAlignment="1" applyProtection="1">
      <alignment vertical="center"/>
      <protection/>
    </xf>
    <xf numFmtId="0" fontId="31" fillId="0" borderId="0" xfId="61" applyFont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right"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6" fillId="0" borderId="0" xfId="61" applyFont="1" applyAlignment="1" applyProtection="1">
      <alignment vertical="center"/>
      <protection/>
    </xf>
    <xf numFmtId="0" fontId="6" fillId="0" borderId="0" xfId="61" applyFont="1" applyAlignment="1" applyProtection="1">
      <alignment/>
      <protection/>
    </xf>
    <xf numFmtId="49" fontId="9" fillId="0" borderId="0" xfId="61" applyNumberFormat="1" applyFont="1" applyBorder="1" applyAlignment="1" applyProtection="1">
      <alignment horizontal="distributed" vertical="center"/>
      <protection/>
    </xf>
    <xf numFmtId="0" fontId="9" fillId="0" borderId="0" xfId="61" applyFont="1" applyFill="1" applyBorder="1" applyAlignment="1" applyProtection="1">
      <alignment horizontal="center" vertical="center" wrapText="1"/>
      <protection/>
    </xf>
    <xf numFmtId="0" fontId="9" fillId="0" borderId="0" xfId="61" applyFont="1" applyFill="1" applyBorder="1" applyAlignment="1" applyProtection="1">
      <alignment horizontal="distributed" vertical="center" wrapText="1"/>
      <protection/>
    </xf>
    <xf numFmtId="177" fontId="9" fillId="0" borderId="0" xfId="61" applyNumberFormat="1" applyFont="1" applyFill="1" applyBorder="1" applyAlignment="1" applyProtection="1">
      <alignment horizontal="right" vertical="center"/>
      <protection/>
    </xf>
    <xf numFmtId="49" fontId="9" fillId="0" borderId="0" xfId="61" applyNumberFormat="1" applyFont="1" applyFill="1" applyBorder="1" applyAlignment="1" applyProtection="1">
      <alignment horizontal="center" vertical="center"/>
      <protection/>
    </xf>
    <xf numFmtId="0" fontId="32" fillId="0" borderId="0" xfId="61" applyFont="1" applyFill="1" applyBorder="1" applyProtection="1">
      <alignment/>
      <protection/>
    </xf>
    <xf numFmtId="49" fontId="9" fillId="0" borderId="0" xfId="61" applyNumberFormat="1" applyFont="1" applyFill="1" applyBorder="1" applyAlignment="1" applyProtection="1">
      <alignment horizontal="center" vertical="center"/>
      <protection locked="0"/>
    </xf>
    <xf numFmtId="0" fontId="32" fillId="0" borderId="0" xfId="61" applyFont="1" applyFill="1" applyBorder="1" applyProtection="1">
      <alignment/>
      <protection locked="0"/>
    </xf>
    <xf numFmtId="49" fontId="6" fillId="0" borderId="0" xfId="61" applyNumberFormat="1" applyFont="1" applyFill="1" applyBorder="1" applyAlignment="1" applyProtection="1">
      <alignment horizontal="center" vertical="center"/>
      <protection/>
    </xf>
    <xf numFmtId="177" fontId="6" fillId="0" borderId="0" xfId="61" applyNumberFormat="1" applyFont="1" applyFill="1" applyBorder="1" applyAlignment="1" applyProtection="1">
      <alignment horizontal="right" vertical="center"/>
      <protection/>
    </xf>
    <xf numFmtId="49" fontId="33" fillId="0" borderId="16" xfId="61" applyNumberFormat="1" applyFont="1" applyFill="1" applyBorder="1" applyAlignment="1" applyProtection="1">
      <alignment horizontal="distributed"/>
      <protection/>
    </xf>
    <xf numFmtId="219" fontId="9" fillId="0" borderId="16" xfId="61" applyNumberFormat="1" applyFont="1" applyFill="1" applyBorder="1" applyAlignment="1" applyProtection="1">
      <alignment horizontal="right" vertical="center"/>
      <protection/>
    </xf>
    <xf numFmtId="0" fontId="5" fillId="0" borderId="0" xfId="61" applyFont="1" applyAlignment="1" applyProtection="1">
      <alignment vertical="center" shrinkToFit="1"/>
      <protection/>
    </xf>
    <xf numFmtId="0" fontId="5" fillId="0" borderId="0" xfId="61" applyFont="1" applyAlignment="1" applyProtection="1">
      <alignment horizontal="right"/>
      <protection/>
    </xf>
    <xf numFmtId="0" fontId="5" fillId="0" borderId="0" xfId="61" applyFont="1" applyProtection="1">
      <alignment/>
      <protection/>
    </xf>
    <xf numFmtId="0" fontId="29" fillId="0" borderId="0" xfId="61" applyFont="1" applyAlignment="1" applyProtection="1">
      <alignment horizontal="centerContinuous"/>
      <protection/>
    </xf>
    <xf numFmtId="0" fontId="30" fillId="0" borderId="0" xfId="61" applyFont="1" applyAlignment="1" applyProtection="1">
      <alignment horizontal="centerContinuous"/>
      <protection/>
    </xf>
    <xf numFmtId="0" fontId="5" fillId="0" borderId="0" xfId="61" applyFont="1" applyAlignment="1" applyProtection="1">
      <alignment horizontal="centerContinuous"/>
      <protection/>
    </xf>
    <xf numFmtId="0" fontId="5" fillId="0" borderId="0" xfId="61" applyFont="1" applyAlignment="1" applyProtection="1">
      <alignment/>
      <protection/>
    </xf>
    <xf numFmtId="0" fontId="9" fillId="0" borderId="17" xfId="61" applyFont="1" applyFill="1" applyBorder="1" applyAlignment="1" applyProtection="1">
      <alignment horizontal="distributed" vertical="center"/>
      <protection/>
    </xf>
    <xf numFmtId="177" fontId="9" fillId="0" borderId="17" xfId="61" applyNumberFormat="1" applyFont="1" applyFill="1" applyBorder="1" applyAlignment="1" applyProtection="1">
      <alignment horizontal="right" vertical="center"/>
      <protection/>
    </xf>
    <xf numFmtId="177" fontId="6" fillId="0" borderId="17" xfId="61" applyNumberFormat="1" applyFont="1" applyFill="1" applyBorder="1" applyAlignment="1" applyProtection="1">
      <alignment horizontal="right" vertical="center"/>
      <protection/>
    </xf>
    <xf numFmtId="219" fontId="9" fillId="0" borderId="18" xfId="61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 indent="1"/>
    </xf>
    <xf numFmtId="0" fontId="7" fillId="0" borderId="0" xfId="61" applyFont="1" applyAlignment="1" applyProtection="1">
      <alignment horizontal="left" vertical="center" indent="1"/>
      <protection/>
    </xf>
    <xf numFmtId="0" fontId="10" fillId="0" borderId="0" xfId="0" applyFont="1" applyAlignment="1">
      <alignment/>
    </xf>
    <xf numFmtId="180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horizontal="right" vertical="center"/>
    </xf>
    <xf numFmtId="184" fontId="9" fillId="0" borderId="17" xfId="0" applyNumberFormat="1" applyFont="1" applyFill="1" applyBorder="1" applyAlignment="1">
      <alignment horizontal="right" vertical="center"/>
    </xf>
    <xf numFmtId="184" fontId="6" fillId="0" borderId="17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vertical="center"/>
    </xf>
    <xf numFmtId="184" fontId="9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7" fillId="0" borderId="2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61" applyFont="1" applyAlignment="1" applyProtection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15" xfId="0" applyFont="1" applyFill="1" applyBorder="1" applyAlignment="1">
      <alignment/>
    </xf>
    <xf numFmtId="0" fontId="28" fillId="0" borderId="15" xfId="0" applyFont="1" applyBorder="1" applyAlignment="1">
      <alignment/>
    </xf>
    <xf numFmtId="0" fontId="8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24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0" fillId="0" borderId="14" xfId="0" applyFont="1" applyBorder="1" applyAlignment="1">
      <alignment/>
    </xf>
    <xf numFmtId="0" fontId="10" fillId="0" borderId="16" xfId="0" applyFont="1" applyFill="1" applyBorder="1" applyAlignment="1">
      <alignment/>
    </xf>
    <xf numFmtId="224" fontId="9" fillId="0" borderId="0" xfId="0" applyNumberFormat="1" applyFont="1" applyFill="1" applyBorder="1" applyAlignment="1">
      <alignment vertical="center"/>
    </xf>
    <xf numFmtId="224" fontId="7" fillId="0" borderId="0" xfId="0" applyNumberFormat="1" applyFont="1" applyFill="1" applyBorder="1" applyAlignment="1">
      <alignment horizontal="centerContinuous" vertical="center"/>
    </xf>
    <xf numFmtId="224" fontId="9" fillId="0" borderId="0" xfId="0" applyNumberFormat="1" applyFont="1" applyFill="1" applyAlignment="1">
      <alignment vertical="center"/>
    </xf>
    <xf numFmtId="224" fontId="9" fillId="0" borderId="0" xfId="0" applyNumberFormat="1" applyFont="1" applyFill="1" applyAlignment="1">
      <alignment horizontal="right" vertical="center"/>
    </xf>
    <xf numFmtId="224" fontId="9" fillId="0" borderId="0" xfId="0" applyNumberFormat="1" applyFont="1" applyAlignment="1">
      <alignment vertical="center"/>
    </xf>
    <xf numFmtId="224" fontId="9" fillId="0" borderId="0" xfId="0" applyNumberFormat="1" applyFont="1" applyAlignment="1">
      <alignment horizontal="right" vertical="center"/>
    </xf>
    <xf numFmtId="224" fontId="6" fillId="0" borderId="0" xfId="0" applyNumberFormat="1" applyFont="1" applyFill="1" applyBorder="1" applyAlignment="1">
      <alignment horizontal="right" vertical="center"/>
    </xf>
    <xf numFmtId="224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17" xfId="0" applyFont="1" applyBorder="1" applyAlignment="1">
      <alignment/>
    </xf>
    <xf numFmtId="224" fontId="9" fillId="0" borderId="17" xfId="0" applyNumberFormat="1" applyFont="1" applyBorder="1" applyAlignment="1">
      <alignment horizontal="right" vertical="center"/>
    </xf>
    <xf numFmtId="224" fontId="9" fillId="0" borderId="17" xfId="0" applyNumberFormat="1" applyFont="1" applyFill="1" applyBorder="1" applyAlignment="1">
      <alignment horizontal="right" vertical="center"/>
    </xf>
    <xf numFmtId="224" fontId="6" fillId="0" borderId="17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224" fontId="9" fillId="0" borderId="0" xfId="0" applyNumberFormat="1" applyFont="1" applyBorder="1" applyAlignment="1">
      <alignment vertical="center"/>
    </xf>
    <xf numFmtId="224" fontId="6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176" fontId="6" fillId="0" borderId="17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/>
    </xf>
    <xf numFmtId="224" fontId="9" fillId="0" borderId="0" xfId="61" applyNumberFormat="1" applyFont="1" applyFill="1" applyBorder="1" applyAlignment="1" applyProtection="1">
      <alignment horizontal="center" vertical="center" wrapText="1"/>
      <protection/>
    </xf>
    <xf numFmtId="0" fontId="9" fillId="0" borderId="0" xfId="61" applyFont="1" applyAlignment="1" applyProtection="1">
      <alignment horizontal="right" vertical="center"/>
      <protection/>
    </xf>
    <xf numFmtId="0" fontId="33" fillId="0" borderId="0" xfId="61" applyFont="1" applyFill="1" applyBorder="1" applyProtection="1">
      <alignment/>
      <protection/>
    </xf>
    <xf numFmtId="0" fontId="7" fillId="0" borderId="10" xfId="0" applyFont="1" applyFill="1" applyBorder="1" applyAlignment="1">
      <alignment horizontal="distributed" vertical="center" shrinkToFit="1"/>
    </xf>
    <xf numFmtId="0" fontId="6" fillId="0" borderId="15" xfId="61" applyFont="1" applyBorder="1" applyAlignment="1" applyProtection="1">
      <alignment horizontal="right" vertical="center"/>
      <protection/>
    </xf>
    <xf numFmtId="0" fontId="6" fillId="0" borderId="15" xfId="61" applyFont="1" applyBorder="1" applyAlignment="1" applyProtection="1">
      <alignment vertical="center"/>
      <protection/>
    </xf>
    <xf numFmtId="0" fontId="9" fillId="0" borderId="12" xfId="61" applyFont="1" applyFill="1" applyBorder="1" applyAlignment="1" applyProtection="1">
      <alignment horizontal="center" vertical="center" wrapText="1"/>
      <protection/>
    </xf>
    <xf numFmtId="0" fontId="34" fillId="0" borderId="12" xfId="61" applyFont="1" applyFill="1" applyBorder="1" applyAlignment="1" applyProtection="1">
      <alignment horizontal="center" vertical="center" wrapText="1"/>
      <protection/>
    </xf>
    <xf numFmtId="179" fontId="9" fillId="0" borderId="0" xfId="61" applyNumberFormat="1" applyFont="1" applyFill="1" applyBorder="1" applyAlignment="1" applyProtection="1">
      <alignment horizontal="right" vertical="center"/>
      <protection/>
    </xf>
    <xf numFmtId="179" fontId="6" fillId="0" borderId="0" xfId="61" applyNumberFormat="1" applyFont="1" applyFill="1" applyBorder="1" applyAlignment="1" applyProtection="1">
      <alignment horizontal="right" vertical="center"/>
      <protection/>
    </xf>
    <xf numFmtId="49" fontId="9" fillId="0" borderId="0" xfId="61" applyNumberFormat="1" applyFont="1" applyBorder="1" applyAlignment="1">
      <alignment horizontal="right" vertical="center"/>
      <protection/>
    </xf>
    <xf numFmtId="49" fontId="6" fillId="0" borderId="0" xfId="61" applyNumberFormat="1" applyFont="1" applyBorder="1" applyAlignment="1">
      <alignment horizontal="right" vertical="center"/>
      <protection/>
    </xf>
    <xf numFmtId="219" fontId="9" fillId="0" borderId="0" xfId="61" applyNumberFormat="1" applyFont="1" applyFill="1" applyBorder="1" applyAlignment="1" applyProtection="1">
      <alignment horizontal="right" vertical="center"/>
      <protection/>
    </xf>
    <xf numFmtId="0" fontId="9" fillId="0" borderId="13" xfId="61" applyFont="1" applyFill="1" applyBorder="1" applyAlignment="1" applyProtection="1">
      <alignment horizontal="center" vertical="center" wrapText="1"/>
      <protection/>
    </xf>
    <xf numFmtId="49" fontId="9" fillId="0" borderId="17" xfId="61" applyNumberFormat="1" applyFont="1" applyBorder="1" applyAlignment="1">
      <alignment horizontal="right" vertical="center"/>
      <protection/>
    </xf>
    <xf numFmtId="49" fontId="6" fillId="0" borderId="17" xfId="61" applyNumberFormat="1" applyFont="1" applyBorder="1" applyAlignment="1">
      <alignment horizontal="right" vertical="center"/>
      <protection/>
    </xf>
    <xf numFmtId="176" fontId="9" fillId="0" borderId="17" xfId="61" applyNumberFormat="1" applyFont="1" applyBorder="1" applyAlignment="1">
      <alignment vertical="center"/>
      <protection/>
    </xf>
    <xf numFmtId="176" fontId="9" fillId="0" borderId="0" xfId="61" applyNumberFormat="1" applyFont="1" applyBorder="1" applyAlignment="1">
      <alignment vertical="center"/>
      <protection/>
    </xf>
    <xf numFmtId="176" fontId="9" fillId="0" borderId="0" xfId="61" applyNumberFormat="1" applyFont="1" applyFill="1" applyBorder="1" applyAlignment="1" applyProtection="1">
      <alignment vertical="center"/>
      <protection/>
    </xf>
    <xf numFmtId="176" fontId="6" fillId="0" borderId="0" xfId="61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224" fontId="9" fillId="0" borderId="17" xfId="0" applyNumberFormat="1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9" fontId="9" fillId="0" borderId="15" xfId="61" applyNumberFormat="1" applyFont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9" fillId="0" borderId="30" xfId="61" applyFont="1" applyFill="1" applyBorder="1" applyAlignment="1" applyProtection="1">
      <alignment horizontal="center" vertical="center" wrapText="1"/>
      <protection/>
    </xf>
    <xf numFmtId="0" fontId="9" fillId="0" borderId="31" xfId="6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vertical="center" wrapText="1"/>
    </xf>
    <xf numFmtId="0" fontId="8" fillId="0" borderId="0" xfId="61" applyFont="1" applyBorder="1" applyAlignment="1" applyProtection="1">
      <alignment wrapText="1"/>
      <protection/>
    </xf>
    <xf numFmtId="0" fontId="8" fillId="0" borderId="0" xfId="61" applyFont="1" applyBorder="1" applyAlignment="1" applyProtection="1">
      <alignment/>
      <protection/>
    </xf>
    <xf numFmtId="0" fontId="34" fillId="0" borderId="23" xfId="61" applyFont="1" applyFill="1" applyBorder="1" applyAlignment="1" applyProtection="1">
      <alignment horizontal="center" vertical="center" wrapText="1"/>
      <protection/>
    </xf>
    <xf numFmtId="0" fontId="35" fillId="0" borderId="32" xfId="0" applyFont="1" applyBorder="1" applyAlignment="1">
      <alignment vertical="center"/>
    </xf>
    <xf numFmtId="0" fontId="9" fillId="0" borderId="23" xfId="6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vertical="center"/>
    </xf>
    <xf numFmtId="0" fontId="7" fillId="0" borderId="30" xfId="61" applyFont="1" applyFill="1" applyBorder="1" applyAlignment="1" applyProtection="1">
      <alignment horizontal="center" vertical="center" wrapText="1" shrinkToFit="1"/>
      <protection/>
    </xf>
    <xf numFmtId="0" fontId="7" fillId="0" borderId="31" xfId="61" applyFont="1" applyFill="1" applyBorder="1" applyAlignment="1" applyProtection="1">
      <alignment horizontal="center" vertical="center" wrapText="1" shrinkToFit="1"/>
      <protection/>
    </xf>
    <xf numFmtId="0" fontId="9" fillId="0" borderId="3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k11qa111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15</xdr:row>
      <xdr:rowOff>76200</xdr:rowOff>
    </xdr:from>
    <xdr:to>
      <xdr:col>1</xdr:col>
      <xdr:colOff>123825</xdr:colOff>
      <xdr:row>16</xdr:row>
      <xdr:rowOff>142875</xdr:rowOff>
    </xdr:to>
    <xdr:sp>
      <xdr:nvSpPr>
        <xdr:cNvPr id="1" name="AutoShape 72"/>
        <xdr:cNvSpPr>
          <a:spLocks/>
        </xdr:cNvSpPr>
      </xdr:nvSpPr>
      <xdr:spPr>
        <a:xfrm>
          <a:off x="876300" y="2943225"/>
          <a:ext cx="571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</xdr:col>
      <xdr:colOff>133350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14400" y="0"/>
          <a:ext cx="28575" cy="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</xdr:col>
      <xdr:colOff>133350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14400" y="0"/>
          <a:ext cx="28575" cy="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5"/>
  <sheetViews>
    <sheetView tabSelected="1" zoomScalePageLayoutView="0" workbookViewId="0" topLeftCell="A1">
      <selection activeCell="P1" sqref="P1"/>
    </sheetView>
  </sheetViews>
  <sheetFormatPr defaultColWidth="9.00390625" defaultRowHeight="13.5"/>
  <cols>
    <col min="1" max="1" width="10.625" style="145" customWidth="1"/>
    <col min="2" max="16" width="5.25390625" style="37" customWidth="1"/>
    <col min="17" max="28" width="5.00390625" style="37" customWidth="1"/>
    <col min="29" max="30" width="4.375" style="37" customWidth="1"/>
    <col min="31" max="40" width="5.00390625" style="37" customWidth="1"/>
    <col min="41" max="16384" width="9.00390625" style="37" customWidth="1"/>
  </cols>
  <sheetData>
    <row r="1" spans="1:12" s="91" customFormat="1" ht="12.75" customHeight="1">
      <c r="A1" s="71" t="s">
        <v>21</v>
      </c>
      <c r="B1" s="90"/>
      <c r="C1" s="90"/>
      <c r="E1" s="89"/>
      <c r="F1" s="89"/>
      <c r="G1" s="89"/>
      <c r="H1" s="89"/>
      <c r="I1" s="89"/>
      <c r="J1" s="89"/>
      <c r="K1" s="89"/>
      <c r="L1" s="89"/>
    </row>
    <row r="2" spans="1:36" ht="18" customHeight="1">
      <c r="A2" s="125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5"/>
      <c r="R2" s="15"/>
      <c r="S2" s="17"/>
      <c r="T2" s="35"/>
      <c r="U2" s="15"/>
      <c r="V2" s="15"/>
      <c r="W2" s="15"/>
      <c r="X2" s="15"/>
      <c r="Y2" s="15"/>
      <c r="Z2" s="15"/>
      <c r="AA2" s="15"/>
      <c r="AB2" s="8"/>
      <c r="AC2" s="8"/>
      <c r="AD2" s="8"/>
      <c r="AE2" s="8"/>
      <c r="AF2" s="8"/>
      <c r="AG2" s="4"/>
      <c r="AH2" s="4"/>
      <c r="AI2" s="4"/>
      <c r="AJ2" s="4"/>
    </row>
    <row r="3" spans="1:35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26" t="s">
        <v>16</v>
      </c>
      <c r="Q3" s="39"/>
      <c r="R3" s="49"/>
      <c r="S3" s="44"/>
      <c r="T3" s="39"/>
      <c r="U3" s="39"/>
      <c r="V3" s="39"/>
      <c r="W3" s="39"/>
      <c r="X3" s="39"/>
      <c r="Y3" s="39"/>
      <c r="Z3" s="39"/>
      <c r="AA3" s="39"/>
      <c r="AB3" s="40"/>
      <c r="AC3" s="39"/>
      <c r="AD3" s="39"/>
      <c r="AE3" s="39"/>
      <c r="AF3" s="39"/>
      <c r="AG3" s="46"/>
      <c r="AH3" s="46"/>
      <c r="AI3" s="1"/>
    </row>
    <row r="4" spans="1:34" ht="18" customHeight="1">
      <c r="A4" s="206" t="s">
        <v>0</v>
      </c>
      <c r="B4" s="209" t="s">
        <v>71</v>
      </c>
      <c r="C4" s="210"/>
      <c r="D4" s="206"/>
      <c r="E4" s="204" t="s">
        <v>77</v>
      </c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C4" s="35"/>
      <c r="AD4" s="35"/>
      <c r="AE4" s="35"/>
      <c r="AF4" s="35"/>
      <c r="AG4" s="47"/>
      <c r="AH4" s="47"/>
    </row>
    <row r="5" spans="1:34" ht="18" customHeight="1">
      <c r="A5" s="207"/>
      <c r="B5" s="211"/>
      <c r="C5" s="212"/>
      <c r="D5" s="208"/>
      <c r="E5" s="199" t="s">
        <v>71</v>
      </c>
      <c r="F5" s="200"/>
      <c r="G5" s="201"/>
      <c r="H5" s="199" t="s">
        <v>72</v>
      </c>
      <c r="I5" s="200"/>
      <c r="J5" s="201"/>
      <c r="K5" s="199" t="s">
        <v>73</v>
      </c>
      <c r="L5" s="200"/>
      <c r="M5" s="201"/>
      <c r="N5" s="199" t="s">
        <v>74</v>
      </c>
      <c r="O5" s="200"/>
      <c r="P5" s="200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C5" s="35"/>
      <c r="AD5" s="35"/>
      <c r="AE5" s="35"/>
      <c r="AF5" s="35"/>
      <c r="AG5" s="47"/>
      <c r="AH5" s="47"/>
    </row>
    <row r="6" spans="1:32" s="51" customFormat="1" ht="18" customHeight="1">
      <c r="A6" s="208"/>
      <c r="B6" s="24" t="s">
        <v>88</v>
      </c>
      <c r="C6" s="24" t="s">
        <v>6</v>
      </c>
      <c r="D6" s="24" t="s">
        <v>7</v>
      </c>
      <c r="E6" s="24" t="s">
        <v>88</v>
      </c>
      <c r="F6" s="24" t="s">
        <v>6</v>
      </c>
      <c r="G6" s="24" t="s">
        <v>7</v>
      </c>
      <c r="H6" s="24" t="s">
        <v>88</v>
      </c>
      <c r="I6" s="24" t="s">
        <v>6</v>
      </c>
      <c r="J6" s="24" t="s">
        <v>7</v>
      </c>
      <c r="K6" s="24" t="s">
        <v>88</v>
      </c>
      <c r="L6" s="24" t="s">
        <v>6</v>
      </c>
      <c r="M6" s="24" t="s">
        <v>7</v>
      </c>
      <c r="N6" s="24" t="s">
        <v>88</v>
      </c>
      <c r="O6" s="24" t="s">
        <v>6</v>
      </c>
      <c r="P6" s="25" t="s">
        <v>7</v>
      </c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C6" s="52"/>
      <c r="AD6" s="52"/>
      <c r="AE6" s="52"/>
      <c r="AF6" s="52"/>
    </row>
    <row r="7" spans="1:32" s="40" customFormat="1" ht="4.5" customHeight="1">
      <c r="A7" s="146"/>
      <c r="B7" s="112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C7" s="42"/>
      <c r="AD7" s="42"/>
      <c r="AE7" s="42"/>
      <c r="AF7" s="42"/>
    </row>
    <row r="8" spans="1:32" ht="18" customHeight="1">
      <c r="A8" s="136">
        <v>20</v>
      </c>
      <c r="B8" s="109">
        <v>5007</v>
      </c>
      <c r="C8" s="108">
        <v>2593</v>
      </c>
      <c r="D8" s="108">
        <v>2414</v>
      </c>
      <c r="E8" s="108">
        <v>3848</v>
      </c>
      <c r="F8" s="108">
        <v>1976</v>
      </c>
      <c r="G8" s="108">
        <v>1872</v>
      </c>
      <c r="H8" s="108">
        <v>1157</v>
      </c>
      <c r="I8" s="108">
        <v>603</v>
      </c>
      <c r="J8" s="108">
        <v>554</v>
      </c>
      <c r="K8" s="108">
        <v>1280</v>
      </c>
      <c r="L8" s="108">
        <v>635</v>
      </c>
      <c r="M8" s="108">
        <v>645</v>
      </c>
      <c r="N8" s="108">
        <v>1411</v>
      </c>
      <c r="O8" s="108">
        <v>738</v>
      </c>
      <c r="P8" s="108">
        <v>673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C8" s="43"/>
      <c r="AD8" s="43"/>
      <c r="AE8" s="43"/>
      <c r="AF8" s="43"/>
    </row>
    <row r="9" spans="1:32" ht="18" customHeight="1">
      <c r="A9" s="136">
        <v>21</v>
      </c>
      <c r="B9" s="109">
        <v>4992</v>
      </c>
      <c r="C9" s="108">
        <v>2567</v>
      </c>
      <c r="D9" s="108">
        <v>2425</v>
      </c>
      <c r="E9" s="108">
        <v>3695</v>
      </c>
      <c r="F9" s="108">
        <v>1917</v>
      </c>
      <c r="G9" s="108">
        <v>1778</v>
      </c>
      <c r="H9" s="108">
        <v>1322</v>
      </c>
      <c r="I9" s="108">
        <v>710</v>
      </c>
      <c r="J9" s="108">
        <v>612</v>
      </c>
      <c r="K9" s="108">
        <v>1123</v>
      </c>
      <c r="L9" s="108">
        <v>585</v>
      </c>
      <c r="M9" s="108">
        <v>538</v>
      </c>
      <c r="N9" s="108">
        <v>1250</v>
      </c>
      <c r="O9" s="108">
        <v>622</v>
      </c>
      <c r="P9" s="108">
        <v>628</v>
      </c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C9" s="43"/>
      <c r="AD9" s="43"/>
      <c r="AE9" s="43"/>
      <c r="AF9" s="43"/>
    </row>
    <row r="10" spans="1:32" ht="18" customHeight="1">
      <c r="A10" s="136">
        <v>22</v>
      </c>
      <c r="B10" s="109">
        <v>5079</v>
      </c>
      <c r="C10" s="108">
        <v>2619</v>
      </c>
      <c r="D10" s="108">
        <v>2460</v>
      </c>
      <c r="E10" s="108">
        <v>3699</v>
      </c>
      <c r="F10" s="108">
        <v>1943</v>
      </c>
      <c r="G10" s="108">
        <v>1756</v>
      </c>
      <c r="H10" s="108">
        <v>1347</v>
      </c>
      <c r="I10" s="108">
        <v>696</v>
      </c>
      <c r="J10" s="108">
        <v>651</v>
      </c>
      <c r="K10" s="108">
        <v>1271</v>
      </c>
      <c r="L10" s="108">
        <v>686</v>
      </c>
      <c r="M10" s="108">
        <v>585</v>
      </c>
      <c r="N10" s="108">
        <v>1081</v>
      </c>
      <c r="O10" s="108">
        <v>561</v>
      </c>
      <c r="P10" s="108">
        <v>520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C10" s="43"/>
      <c r="AD10" s="43"/>
      <c r="AE10" s="43"/>
      <c r="AF10" s="43"/>
    </row>
    <row r="11" spans="1:32" s="59" customFormat="1" ht="18" customHeight="1">
      <c r="A11" s="136">
        <v>23</v>
      </c>
      <c r="B11" s="109">
        <v>5266</v>
      </c>
      <c r="C11" s="108">
        <v>2783</v>
      </c>
      <c r="D11" s="108">
        <v>2483</v>
      </c>
      <c r="E11" s="108">
        <v>3879</v>
      </c>
      <c r="F11" s="108">
        <v>2072</v>
      </c>
      <c r="G11" s="108">
        <v>1807</v>
      </c>
      <c r="H11" s="108">
        <v>1345</v>
      </c>
      <c r="I11" s="108">
        <v>727</v>
      </c>
      <c r="J11" s="108">
        <v>618</v>
      </c>
      <c r="K11" s="108">
        <v>1305</v>
      </c>
      <c r="L11" s="108">
        <v>673</v>
      </c>
      <c r="M11" s="108">
        <v>632</v>
      </c>
      <c r="N11" s="108">
        <v>1229</v>
      </c>
      <c r="O11" s="108">
        <v>672</v>
      </c>
      <c r="P11" s="108">
        <v>557</v>
      </c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C11" s="60"/>
      <c r="AD11" s="60"/>
      <c r="AE11" s="60"/>
      <c r="AF11" s="60"/>
    </row>
    <row r="12" spans="1:32" s="59" customFormat="1" ht="18" customHeight="1">
      <c r="A12" s="7">
        <v>24</v>
      </c>
      <c r="B12" s="110">
        <f>B14+B15+B16+B17+B18+B19</f>
        <v>4987</v>
      </c>
      <c r="C12" s="111">
        <f>C14+C15+C16+C17+C18+C19</f>
        <v>2532</v>
      </c>
      <c r="D12" s="111">
        <f>D14+D15+D16+D17+D18+D19</f>
        <v>2455</v>
      </c>
      <c r="E12" s="111">
        <f>SUM(F12,G12)</f>
        <v>3668</v>
      </c>
      <c r="F12" s="111">
        <f>SUM(I12,L12,O12)</f>
        <v>1819</v>
      </c>
      <c r="G12" s="111">
        <f>SUM(J12,M12,P12)</f>
        <v>1849</v>
      </c>
      <c r="H12" s="111">
        <f>SUM(I12,J12)</f>
        <v>1129</v>
      </c>
      <c r="I12" s="111">
        <f>SUM(I14,I15,I16,I17,I18,I19)</f>
        <v>481</v>
      </c>
      <c r="J12" s="111">
        <f>SUM(J14,J15,J16,J17,J18,J19)</f>
        <v>648</v>
      </c>
      <c r="K12" s="111">
        <f>SUM(M12,L12)</f>
        <v>1286</v>
      </c>
      <c r="L12" s="111">
        <f>SUM(L14,L15,L16,L17,L18,L19)</f>
        <v>696</v>
      </c>
      <c r="M12" s="111">
        <f>SUM(M14,M15,M16,M17,M18,M19)</f>
        <v>590</v>
      </c>
      <c r="N12" s="111">
        <f>SUM(O12:P12)</f>
        <v>1253</v>
      </c>
      <c r="O12" s="111">
        <f>SUM(O14,O15,O16,O17,O18,O19)</f>
        <v>642</v>
      </c>
      <c r="P12" s="111">
        <f>SUM(P14,P15,P16,P17,P18,P19)</f>
        <v>611</v>
      </c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C12" s="60"/>
      <c r="AD12" s="60"/>
      <c r="AE12" s="60"/>
      <c r="AF12" s="60"/>
    </row>
    <row r="13" spans="1:32" ht="4.5" customHeight="1">
      <c r="A13" s="21"/>
      <c r="B13" s="110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C13" s="43"/>
      <c r="AD13" s="43"/>
      <c r="AE13" s="43"/>
      <c r="AF13" s="43"/>
    </row>
    <row r="14" spans="1:32" ht="18" customHeight="1">
      <c r="A14" s="22" t="s">
        <v>8</v>
      </c>
      <c r="B14" s="109">
        <v>1279</v>
      </c>
      <c r="C14" s="108">
        <v>700</v>
      </c>
      <c r="D14" s="108">
        <v>579</v>
      </c>
      <c r="E14" s="108">
        <v>954</v>
      </c>
      <c r="F14" s="108">
        <v>500</v>
      </c>
      <c r="G14" s="108">
        <v>454</v>
      </c>
      <c r="H14" s="108">
        <v>323</v>
      </c>
      <c r="I14" s="108">
        <v>171</v>
      </c>
      <c r="J14" s="108">
        <v>152</v>
      </c>
      <c r="K14" s="108">
        <v>322</v>
      </c>
      <c r="L14" s="108">
        <v>168</v>
      </c>
      <c r="M14" s="108">
        <v>154</v>
      </c>
      <c r="N14" s="108">
        <v>309</v>
      </c>
      <c r="O14" s="108">
        <v>161</v>
      </c>
      <c r="P14" s="108">
        <v>148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C14" s="43"/>
      <c r="AD14" s="43"/>
      <c r="AE14" s="43"/>
      <c r="AF14" s="43"/>
    </row>
    <row r="15" spans="1:32" ht="18" customHeight="1">
      <c r="A15" s="22" t="s">
        <v>9</v>
      </c>
      <c r="B15" s="149">
        <f>SUM(C15:D15)</f>
        <v>156</v>
      </c>
      <c r="C15" s="149">
        <f>SUM(F15,C32)</f>
        <v>74</v>
      </c>
      <c r="D15" s="149">
        <f>SUM(G15,D32)</f>
        <v>82</v>
      </c>
      <c r="E15" s="149">
        <f>SUM(F15:G15)</f>
        <v>156</v>
      </c>
      <c r="F15" s="149">
        <f>SUM(I15,L15,O15)</f>
        <v>74</v>
      </c>
      <c r="G15" s="149">
        <f>SUM(J15,M15,P15)</f>
        <v>82</v>
      </c>
      <c r="H15" s="149">
        <f>SUM(I15:J15)</f>
        <v>0</v>
      </c>
      <c r="I15" s="149">
        <v>0</v>
      </c>
      <c r="J15" s="149">
        <v>0</v>
      </c>
      <c r="K15" s="149">
        <f>SUM(L15:M15)</f>
        <v>0</v>
      </c>
      <c r="L15" s="149">
        <v>0</v>
      </c>
      <c r="M15" s="149">
        <v>0</v>
      </c>
      <c r="N15" s="149">
        <f>SUM(O15:P15)</f>
        <v>156</v>
      </c>
      <c r="O15" s="149">
        <v>74</v>
      </c>
      <c r="P15" s="149">
        <v>82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C15" s="43"/>
      <c r="AD15" s="43"/>
      <c r="AE15" s="43"/>
      <c r="AF15" s="43"/>
    </row>
    <row r="16" spans="1:32" ht="18" customHeight="1">
      <c r="A16" s="22" t="s">
        <v>10</v>
      </c>
      <c r="B16" s="109">
        <v>433</v>
      </c>
      <c r="C16" s="108">
        <v>212</v>
      </c>
      <c r="D16" s="108">
        <v>221</v>
      </c>
      <c r="E16" s="149" t="s">
        <v>41</v>
      </c>
      <c r="F16" s="149" t="s">
        <v>41</v>
      </c>
      <c r="G16" s="149" t="s">
        <v>41</v>
      </c>
      <c r="H16" s="149" t="s">
        <v>41</v>
      </c>
      <c r="I16" s="149" t="s">
        <v>41</v>
      </c>
      <c r="J16" s="149" t="s">
        <v>41</v>
      </c>
      <c r="K16" s="149" t="s">
        <v>41</v>
      </c>
      <c r="L16" s="149" t="s">
        <v>41</v>
      </c>
      <c r="M16" s="149" t="s">
        <v>41</v>
      </c>
      <c r="N16" s="149" t="s">
        <v>41</v>
      </c>
      <c r="O16" s="149" t="s">
        <v>41</v>
      </c>
      <c r="P16" s="149" t="s">
        <v>41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C16" s="43"/>
      <c r="AD16" s="43"/>
      <c r="AE16" s="43"/>
      <c r="AF16" s="43"/>
    </row>
    <row r="17" spans="1:32" ht="18" customHeight="1">
      <c r="A17" s="195" t="s">
        <v>14</v>
      </c>
      <c r="B17" s="109">
        <v>561</v>
      </c>
      <c r="C17" s="108">
        <v>301</v>
      </c>
      <c r="D17" s="108">
        <v>260</v>
      </c>
      <c r="E17" s="149" t="s">
        <v>41</v>
      </c>
      <c r="F17" s="149" t="s">
        <v>41</v>
      </c>
      <c r="G17" s="149" t="s">
        <v>41</v>
      </c>
      <c r="H17" s="149" t="s">
        <v>41</v>
      </c>
      <c r="I17" s="149" t="s">
        <v>41</v>
      </c>
      <c r="J17" s="149" t="s">
        <v>41</v>
      </c>
      <c r="K17" s="149" t="s">
        <v>41</v>
      </c>
      <c r="L17" s="149" t="s">
        <v>41</v>
      </c>
      <c r="M17" s="149" t="s">
        <v>41</v>
      </c>
      <c r="N17" s="149" t="s">
        <v>41</v>
      </c>
      <c r="O17" s="149" t="s">
        <v>41</v>
      </c>
      <c r="P17" s="149" t="s">
        <v>41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C17" s="43"/>
      <c r="AD17" s="43"/>
      <c r="AE17" s="43"/>
      <c r="AF17" s="43"/>
    </row>
    <row r="18" spans="1:32" ht="18" customHeight="1">
      <c r="A18" s="22" t="s">
        <v>11</v>
      </c>
      <c r="B18" s="149">
        <f>SUM(C18:D18)</f>
        <v>859</v>
      </c>
      <c r="C18" s="149">
        <f>SUM(F18,C35)</f>
        <v>0</v>
      </c>
      <c r="D18" s="149">
        <f>SUM(G18,D35)</f>
        <v>859</v>
      </c>
      <c r="E18" s="149">
        <f>SUM(F18:G18)</f>
        <v>859</v>
      </c>
      <c r="F18" s="149">
        <f>SUM(I18,L18,O18)</f>
        <v>0</v>
      </c>
      <c r="G18" s="149">
        <f>SUM(J18,M18,P18)</f>
        <v>859</v>
      </c>
      <c r="H18" s="149">
        <f>SUM(I18:J18)</f>
        <v>341</v>
      </c>
      <c r="I18" s="149">
        <v>0</v>
      </c>
      <c r="J18" s="149">
        <v>341</v>
      </c>
      <c r="K18" s="149">
        <f>SUM(L18:M18)</f>
        <v>286</v>
      </c>
      <c r="L18" s="149">
        <v>0</v>
      </c>
      <c r="M18" s="149">
        <v>286</v>
      </c>
      <c r="N18" s="149">
        <f>SUM(O18:P18)</f>
        <v>232</v>
      </c>
      <c r="O18" s="149">
        <v>0</v>
      </c>
      <c r="P18" s="149">
        <v>232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C18" s="43"/>
      <c r="AD18" s="43"/>
      <c r="AE18" s="43"/>
      <c r="AF18" s="43"/>
    </row>
    <row r="19" spans="1:32" ht="18" customHeight="1">
      <c r="A19" s="195" t="s">
        <v>12</v>
      </c>
      <c r="B19" s="149">
        <f>SUM(C19:D19)</f>
        <v>1699</v>
      </c>
      <c r="C19" s="149">
        <f>SUM(F19,C36)</f>
        <v>1245</v>
      </c>
      <c r="D19" s="149">
        <f>SUM(G19,D36)</f>
        <v>454</v>
      </c>
      <c r="E19" s="149">
        <f>SUM(F19:G19)</f>
        <v>1699</v>
      </c>
      <c r="F19" s="149">
        <f>SUM(I19,L19,O19)</f>
        <v>1245</v>
      </c>
      <c r="G19" s="149">
        <f>SUM(J19,M19,P19)</f>
        <v>454</v>
      </c>
      <c r="H19" s="149">
        <f>SUM(I19:J19)</f>
        <v>465</v>
      </c>
      <c r="I19" s="108">
        <v>310</v>
      </c>
      <c r="J19" s="108">
        <v>155</v>
      </c>
      <c r="K19" s="149">
        <f>SUM(L19:M19)</f>
        <v>678</v>
      </c>
      <c r="L19" s="108">
        <v>528</v>
      </c>
      <c r="M19" s="108">
        <v>150</v>
      </c>
      <c r="N19" s="149">
        <f>SUM(O19:P19)</f>
        <v>556</v>
      </c>
      <c r="O19" s="108">
        <v>407</v>
      </c>
      <c r="P19" s="108">
        <v>149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C19" s="43"/>
      <c r="AD19" s="43"/>
      <c r="AE19" s="43"/>
      <c r="AF19" s="43"/>
    </row>
    <row r="20" spans="1:32" ht="4.5" customHeight="1">
      <c r="A20" s="147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C20" s="43"/>
      <c r="AD20" s="43"/>
      <c r="AE20" s="43"/>
      <c r="AF20" s="43"/>
    </row>
    <row r="21" spans="1:31" s="40" customFormat="1" ht="18" customHeight="1">
      <c r="A21" s="206" t="s">
        <v>0</v>
      </c>
      <c r="B21" s="204" t="s">
        <v>76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2"/>
      <c r="AB21" s="42"/>
      <c r="AC21" s="42"/>
      <c r="AD21" s="42"/>
      <c r="AE21" s="42"/>
    </row>
    <row r="22" spans="1:31" s="40" customFormat="1" ht="18" customHeight="1">
      <c r="A22" s="207"/>
      <c r="B22" s="199" t="s">
        <v>71</v>
      </c>
      <c r="C22" s="200"/>
      <c r="D22" s="201"/>
      <c r="E22" s="199" t="s">
        <v>72</v>
      </c>
      <c r="F22" s="200"/>
      <c r="G22" s="201"/>
      <c r="H22" s="199" t="s">
        <v>73</v>
      </c>
      <c r="I22" s="200"/>
      <c r="J22" s="201"/>
      <c r="K22" s="199" t="s">
        <v>74</v>
      </c>
      <c r="L22" s="200"/>
      <c r="M22" s="201"/>
      <c r="N22" s="199" t="s">
        <v>75</v>
      </c>
      <c r="O22" s="200"/>
      <c r="P22" s="200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2"/>
      <c r="AB22" s="42"/>
      <c r="AC22" s="42"/>
      <c r="AD22" s="42"/>
      <c r="AE22" s="42"/>
    </row>
    <row r="23" spans="1:33" s="40" customFormat="1" ht="18" customHeight="1">
      <c r="A23" s="208"/>
      <c r="B23" s="23" t="s">
        <v>88</v>
      </c>
      <c r="C23" s="24" t="s">
        <v>6</v>
      </c>
      <c r="D23" s="24" t="s">
        <v>7</v>
      </c>
      <c r="E23" s="24" t="s">
        <v>88</v>
      </c>
      <c r="F23" s="24" t="s">
        <v>6</v>
      </c>
      <c r="G23" s="24" t="s">
        <v>7</v>
      </c>
      <c r="H23" s="24" t="s">
        <v>88</v>
      </c>
      <c r="I23" s="24" t="s">
        <v>6</v>
      </c>
      <c r="J23" s="24" t="s">
        <v>7</v>
      </c>
      <c r="K23" s="24" t="s">
        <v>88</v>
      </c>
      <c r="L23" s="24" t="s">
        <v>6</v>
      </c>
      <c r="M23" s="24" t="s">
        <v>7</v>
      </c>
      <c r="N23" s="24" t="s">
        <v>88</v>
      </c>
      <c r="O23" s="24" t="s">
        <v>6</v>
      </c>
      <c r="P23" s="25" t="s">
        <v>7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8"/>
      <c r="AG23" s="48"/>
    </row>
    <row r="24" spans="1:35" ht="4.5" customHeight="1">
      <c r="A24" s="13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5"/>
      <c r="AG24" s="5"/>
      <c r="AH24" s="4"/>
      <c r="AI24" s="4"/>
    </row>
    <row r="25" spans="1:33" ht="18" customHeight="1">
      <c r="A25" s="136">
        <v>20</v>
      </c>
      <c r="B25" s="116">
        <v>1159</v>
      </c>
      <c r="C25" s="108">
        <v>617</v>
      </c>
      <c r="D25" s="108">
        <v>542</v>
      </c>
      <c r="E25" s="108">
        <v>483</v>
      </c>
      <c r="F25" s="108">
        <v>255</v>
      </c>
      <c r="G25" s="108">
        <v>228</v>
      </c>
      <c r="H25" s="108">
        <v>357</v>
      </c>
      <c r="I25" s="108">
        <v>191</v>
      </c>
      <c r="J25" s="108">
        <v>166</v>
      </c>
      <c r="K25" s="108">
        <v>241</v>
      </c>
      <c r="L25" s="108">
        <v>128</v>
      </c>
      <c r="M25" s="108">
        <v>113</v>
      </c>
      <c r="N25" s="108">
        <v>78</v>
      </c>
      <c r="O25" s="108">
        <v>43</v>
      </c>
      <c r="P25" s="108">
        <v>35</v>
      </c>
      <c r="Q25" s="9"/>
      <c r="R25" s="9"/>
      <c r="S25" s="9"/>
      <c r="T25" s="16"/>
      <c r="U25" s="16"/>
      <c r="V25" s="16"/>
      <c r="W25" s="16"/>
      <c r="X25" s="9"/>
      <c r="Y25" s="9"/>
      <c r="Z25" s="9"/>
      <c r="AA25" s="9"/>
      <c r="AB25" s="9"/>
      <c r="AC25" s="9"/>
      <c r="AD25" s="35"/>
      <c r="AE25" s="35"/>
      <c r="AF25" s="47"/>
      <c r="AG25" s="47"/>
    </row>
    <row r="26" spans="1:33" s="54" customFormat="1" ht="18" customHeight="1">
      <c r="A26" s="136">
        <v>21</v>
      </c>
      <c r="B26" s="116">
        <v>1297</v>
      </c>
      <c r="C26" s="108">
        <v>650</v>
      </c>
      <c r="D26" s="108">
        <v>647</v>
      </c>
      <c r="E26" s="108">
        <v>562</v>
      </c>
      <c r="F26" s="115">
        <v>269</v>
      </c>
      <c r="G26" s="115">
        <v>293</v>
      </c>
      <c r="H26" s="108">
        <v>374</v>
      </c>
      <c r="I26" s="115">
        <v>189</v>
      </c>
      <c r="J26" s="115">
        <v>185</v>
      </c>
      <c r="K26" s="108">
        <v>280</v>
      </c>
      <c r="L26" s="115">
        <v>152</v>
      </c>
      <c r="M26" s="115">
        <v>128</v>
      </c>
      <c r="N26" s="108">
        <v>81</v>
      </c>
      <c r="O26" s="115">
        <v>40</v>
      </c>
      <c r="P26" s="115">
        <v>41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53"/>
      <c r="AE26" s="53"/>
      <c r="AF26" s="45"/>
      <c r="AG26" s="45"/>
    </row>
    <row r="27" spans="1:33" s="54" customFormat="1" ht="18" customHeight="1">
      <c r="A27" s="136">
        <v>22</v>
      </c>
      <c r="B27" s="116">
        <v>1380</v>
      </c>
      <c r="C27" s="108">
        <v>676</v>
      </c>
      <c r="D27" s="108">
        <v>704</v>
      </c>
      <c r="E27" s="108">
        <v>548</v>
      </c>
      <c r="F27" s="115">
        <v>297</v>
      </c>
      <c r="G27" s="115">
        <v>251</v>
      </c>
      <c r="H27" s="108">
        <v>441</v>
      </c>
      <c r="I27" s="115">
        <v>204</v>
      </c>
      <c r="J27" s="115">
        <v>237</v>
      </c>
      <c r="K27" s="108">
        <v>282</v>
      </c>
      <c r="L27" s="115">
        <v>124</v>
      </c>
      <c r="M27" s="115">
        <v>158</v>
      </c>
      <c r="N27" s="108">
        <v>109</v>
      </c>
      <c r="O27" s="115">
        <v>51</v>
      </c>
      <c r="P27" s="115">
        <v>58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53"/>
      <c r="AE27" s="53"/>
      <c r="AF27" s="45"/>
      <c r="AG27" s="45"/>
    </row>
    <row r="28" spans="1:33" s="57" customFormat="1" ht="18" customHeight="1">
      <c r="A28" s="136">
        <v>23</v>
      </c>
      <c r="B28" s="109">
        <v>1387</v>
      </c>
      <c r="C28" s="108">
        <v>711</v>
      </c>
      <c r="D28" s="108">
        <v>676</v>
      </c>
      <c r="E28" s="108">
        <v>476</v>
      </c>
      <c r="F28" s="108">
        <v>245</v>
      </c>
      <c r="G28" s="108">
        <v>231</v>
      </c>
      <c r="H28" s="108">
        <v>419</v>
      </c>
      <c r="I28" s="108">
        <v>219</v>
      </c>
      <c r="J28" s="108">
        <v>200</v>
      </c>
      <c r="K28" s="108">
        <v>384</v>
      </c>
      <c r="L28" s="108">
        <v>190</v>
      </c>
      <c r="M28" s="108">
        <v>194</v>
      </c>
      <c r="N28" s="108">
        <v>108</v>
      </c>
      <c r="O28" s="108">
        <v>57</v>
      </c>
      <c r="P28" s="108">
        <v>51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55"/>
      <c r="AE28" s="55"/>
      <c r="AF28" s="56"/>
      <c r="AG28" s="56"/>
    </row>
    <row r="29" spans="1:33" s="57" customFormat="1" ht="18" customHeight="1">
      <c r="A29" s="7">
        <v>24</v>
      </c>
      <c r="B29" s="110">
        <f>B31+B33+B34</f>
        <v>1319</v>
      </c>
      <c r="C29" s="111">
        <f>C31+C33+C34</f>
        <v>713</v>
      </c>
      <c r="D29" s="111">
        <f>D31+D33+D34</f>
        <v>606</v>
      </c>
      <c r="E29" s="111">
        <f>SUM(F29:G29)</f>
        <v>252</v>
      </c>
      <c r="F29" s="111">
        <f>SUM(F31,F32,F33,F34,F35,F36)</f>
        <v>132</v>
      </c>
      <c r="G29" s="111">
        <f>SUM(G31,G32,G33,G34,G35,G36)</f>
        <v>120</v>
      </c>
      <c r="H29" s="111">
        <f>SUM(I29:J29)</f>
        <v>212</v>
      </c>
      <c r="I29" s="111">
        <f>SUM(I31,I32,I33,I34,I35,I36)</f>
        <v>110</v>
      </c>
      <c r="J29" s="111">
        <f>SUM(J31,J32,J33,J34,J35,J36)</f>
        <v>102</v>
      </c>
      <c r="K29" s="111">
        <f>SUM(L29:M29)</f>
        <v>217</v>
      </c>
      <c r="L29" s="111">
        <f>SUM(L31,L32,L33,L34,L35,L36)</f>
        <v>121</v>
      </c>
      <c r="M29" s="111">
        <f>SUM(M31,M32,M33,M34,M35,M36)</f>
        <v>96</v>
      </c>
      <c r="N29" s="111">
        <f>SUM(O29:P29)</f>
        <v>77</v>
      </c>
      <c r="O29" s="111">
        <f>SUM(O31,O32,O33,O34,O35,O36)</f>
        <v>49</v>
      </c>
      <c r="P29" s="111">
        <f>SUM(P31,P32,P33,P34,P35,P36)</f>
        <v>28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55"/>
      <c r="AE29" s="55"/>
      <c r="AF29" s="56"/>
      <c r="AG29" s="56"/>
    </row>
    <row r="30" spans="1:33" ht="4.5" customHeight="1">
      <c r="A30" s="21"/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47"/>
      <c r="AG30" s="47"/>
    </row>
    <row r="31" spans="1:33" ht="18" customHeight="1">
      <c r="A31" s="22" t="s">
        <v>8</v>
      </c>
      <c r="B31" s="109">
        <v>325</v>
      </c>
      <c r="C31" s="108">
        <v>200</v>
      </c>
      <c r="D31" s="108">
        <v>125</v>
      </c>
      <c r="E31" s="108">
        <v>99</v>
      </c>
      <c r="F31" s="108">
        <v>51</v>
      </c>
      <c r="G31" s="108">
        <v>48</v>
      </c>
      <c r="H31" s="108">
        <v>76</v>
      </c>
      <c r="I31" s="108">
        <v>56</v>
      </c>
      <c r="J31" s="108">
        <v>20</v>
      </c>
      <c r="K31" s="108">
        <v>80</v>
      </c>
      <c r="L31" s="108">
        <v>49</v>
      </c>
      <c r="M31" s="108">
        <v>31</v>
      </c>
      <c r="N31" s="108">
        <v>70</v>
      </c>
      <c r="O31" s="108">
        <v>44</v>
      </c>
      <c r="P31" s="108">
        <v>26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1"/>
      <c r="AE31" s="35"/>
      <c r="AF31" s="47"/>
      <c r="AG31" s="47"/>
    </row>
    <row r="32" spans="1:33" ht="18" customHeight="1">
      <c r="A32" s="22" t="s">
        <v>9</v>
      </c>
      <c r="B32" s="149">
        <f>SUM(C32:D32)</f>
        <v>0</v>
      </c>
      <c r="C32" s="149">
        <f>SUM(F32,I32,L32,O32)</f>
        <v>0</v>
      </c>
      <c r="D32" s="149">
        <f>SUM(G32,J32,M32,P32)</f>
        <v>0</v>
      </c>
      <c r="E32" s="149" t="s">
        <v>41</v>
      </c>
      <c r="F32" s="149" t="s">
        <v>41</v>
      </c>
      <c r="G32" s="149" t="s">
        <v>41</v>
      </c>
      <c r="H32" s="149" t="s">
        <v>41</v>
      </c>
      <c r="I32" s="149" t="s">
        <v>41</v>
      </c>
      <c r="J32" s="149" t="s">
        <v>41</v>
      </c>
      <c r="K32" s="149" t="s">
        <v>41</v>
      </c>
      <c r="L32" s="149" t="s">
        <v>41</v>
      </c>
      <c r="M32" s="149" t="s">
        <v>41</v>
      </c>
      <c r="N32" s="149" t="s">
        <v>41</v>
      </c>
      <c r="O32" s="149" t="s">
        <v>41</v>
      </c>
      <c r="P32" s="149" t="s">
        <v>41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1"/>
      <c r="AE32" s="35"/>
      <c r="AF32" s="47"/>
      <c r="AG32" s="47"/>
    </row>
    <row r="33" spans="1:33" ht="18" customHeight="1">
      <c r="A33" s="22" t="s">
        <v>10</v>
      </c>
      <c r="B33" s="109">
        <v>433</v>
      </c>
      <c r="C33" s="108">
        <v>212</v>
      </c>
      <c r="D33" s="108">
        <v>221</v>
      </c>
      <c r="E33" s="108">
        <v>153</v>
      </c>
      <c r="F33" s="108">
        <v>81</v>
      </c>
      <c r="G33" s="108">
        <v>72</v>
      </c>
      <c r="H33" s="108">
        <v>136</v>
      </c>
      <c r="I33" s="108">
        <v>54</v>
      </c>
      <c r="J33" s="108">
        <v>82</v>
      </c>
      <c r="K33" s="108">
        <v>137</v>
      </c>
      <c r="L33" s="108">
        <v>72</v>
      </c>
      <c r="M33" s="108">
        <v>65</v>
      </c>
      <c r="N33" s="108">
        <v>7</v>
      </c>
      <c r="O33" s="108">
        <v>5</v>
      </c>
      <c r="P33" s="108">
        <v>2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1"/>
      <c r="AE33" s="35"/>
      <c r="AF33" s="47"/>
      <c r="AG33" s="47"/>
    </row>
    <row r="34" spans="1:33" ht="18" customHeight="1">
      <c r="A34" s="195" t="s">
        <v>14</v>
      </c>
      <c r="B34" s="109">
        <v>561</v>
      </c>
      <c r="C34" s="108">
        <v>301</v>
      </c>
      <c r="D34" s="108">
        <v>260</v>
      </c>
      <c r="E34" s="137" t="s">
        <v>42</v>
      </c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1"/>
      <c r="AE34" s="35"/>
      <c r="AF34" s="47"/>
      <c r="AG34" s="47"/>
    </row>
    <row r="35" spans="1:33" s="40" customFormat="1" ht="18" customHeight="1">
      <c r="A35" s="22" t="s">
        <v>11</v>
      </c>
      <c r="B35" s="149" t="s">
        <v>40</v>
      </c>
      <c r="C35" s="149" t="s">
        <v>41</v>
      </c>
      <c r="D35" s="149" t="s">
        <v>41</v>
      </c>
      <c r="E35" s="149" t="s">
        <v>41</v>
      </c>
      <c r="F35" s="149" t="s">
        <v>41</v>
      </c>
      <c r="G35" s="149" t="s">
        <v>41</v>
      </c>
      <c r="H35" s="149" t="s">
        <v>41</v>
      </c>
      <c r="I35" s="149" t="s">
        <v>41</v>
      </c>
      <c r="J35" s="149" t="s">
        <v>41</v>
      </c>
      <c r="K35" s="149" t="s">
        <v>41</v>
      </c>
      <c r="L35" s="149" t="s">
        <v>41</v>
      </c>
      <c r="M35" s="149" t="s">
        <v>41</v>
      </c>
      <c r="N35" s="149" t="s">
        <v>41</v>
      </c>
      <c r="O35" s="149" t="s">
        <v>41</v>
      </c>
      <c r="P35" s="149" t="s">
        <v>41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8"/>
      <c r="AF35" s="48"/>
      <c r="AG35" s="48"/>
    </row>
    <row r="36" spans="1:33" s="40" customFormat="1" ht="18" customHeight="1">
      <c r="A36" s="195" t="s">
        <v>12</v>
      </c>
      <c r="B36" s="149" t="s">
        <v>40</v>
      </c>
      <c r="C36" s="149" t="s">
        <v>41</v>
      </c>
      <c r="D36" s="149" t="s">
        <v>41</v>
      </c>
      <c r="E36" s="149" t="s">
        <v>41</v>
      </c>
      <c r="F36" s="149" t="s">
        <v>41</v>
      </c>
      <c r="G36" s="149" t="s">
        <v>41</v>
      </c>
      <c r="H36" s="149" t="s">
        <v>41</v>
      </c>
      <c r="I36" s="149" t="s">
        <v>41</v>
      </c>
      <c r="J36" s="149" t="s">
        <v>41</v>
      </c>
      <c r="K36" s="149" t="s">
        <v>41</v>
      </c>
      <c r="L36" s="149" t="s">
        <v>41</v>
      </c>
      <c r="M36" s="149" t="s">
        <v>41</v>
      </c>
      <c r="N36" s="149" t="s">
        <v>41</v>
      </c>
      <c r="O36" s="149" t="s">
        <v>41</v>
      </c>
      <c r="P36" s="149" t="s">
        <v>41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spans="1:33" ht="4.5" customHeight="1">
      <c r="A37" s="14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s="40" customFormat="1" ht="13.5" customHeight="1">
      <c r="A38" s="139" t="s">
        <v>17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</row>
    <row r="39" spans="1:44" ht="24" customHeight="1">
      <c r="A39" s="202" t="s">
        <v>92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12"/>
      <c r="R39" s="12"/>
      <c r="S39" s="12"/>
      <c r="T39" s="12"/>
      <c r="U39" s="12"/>
      <c r="V39" s="35"/>
      <c r="W39" s="35"/>
      <c r="X39" s="35"/>
      <c r="Y39" s="38"/>
      <c r="Z39" s="38"/>
      <c r="AA39" s="38"/>
      <c r="AB39" s="38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</row>
    <row r="40" spans="1:44" ht="13.5" customHeight="1">
      <c r="A40" s="141" t="s">
        <v>38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2"/>
      <c r="R40" s="12"/>
      <c r="S40" s="12"/>
      <c r="T40" s="12"/>
      <c r="U40" s="12"/>
      <c r="V40" s="35"/>
      <c r="W40" s="35"/>
      <c r="X40" s="35"/>
      <c r="Y40" s="38"/>
      <c r="Z40" s="38"/>
      <c r="AA40" s="38"/>
      <c r="AB40" s="38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</row>
    <row r="41" spans="1:34" ht="13.5" customHeight="1">
      <c r="A41" s="143" t="s">
        <v>43</v>
      </c>
      <c r="B41" s="124"/>
      <c r="C41" s="124"/>
      <c r="D41" s="124"/>
      <c r="E41" s="124"/>
      <c r="F41" s="124"/>
      <c r="G41" s="124"/>
      <c r="H41" s="124"/>
      <c r="I41" s="124"/>
      <c r="J41" s="142"/>
      <c r="K41" s="142"/>
      <c r="L41" s="142"/>
      <c r="M41" s="142"/>
      <c r="N41" s="142"/>
      <c r="O41" s="142"/>
      <c r="P41" s="142"/>
      <c r="Q41" s="47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3.5" customHeight="1">
      <c r="A42" s="143" t="s">
        <v>44</v>
      </c>
      <c r="B42" s="124"/>
      <c r="C42" s="124"/>
      <c r="D42" s="124"/>
      <c r="E42" s="124"/>
      <c r="F42" s="124"/>
      <c r="G42" s="124"/>
      <c r="H42" s="124"/>
      <c r="I42" s="124"/>
      <c r="J42" s="142"/>
      <c r="K42" s="142"/>
      <c r="L42" s="142"/>
      <c r="M42" s="142"/>
      <c r="N42" s="142"/>
      <c r="O42" s="142"/>
      <c r="P42" s="142"/>
      <c r="Q42" s="47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7:34" ht="13.5" customHeight="1">
      <c r="Q43" s="47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7:34" ht="13.5" customHeight="1">
      <c r="Q44" s="47"/>
      <c r="R44" s="16"/>
      <c r="S44" s="16"/>
      <c r="T44" s="35"/>
      <c r="U44" s="13"/>
      <c r="V44" s="13"/>
      <c r="W44" s="13"/>
      <c r="X44" s="35"/>
      <c r="Y44" s="10"/>
      <c r="Z44" s="10"/>
      <c r="AA44" s="10"/>
      <c r="AB44" s="35"/>
      <c r="AC44" s="10"/>
      <c r="AD44" s="10"/>
      <c r="AE44" s="10"/>
      <c r="AF44" s="10"/>
      <c r="AG44" s="10"/>
      <c r="AH44" s="10"/>
    </row>
    <row r="45" spans="17:34" ht="13.5" customHeight="1">
      <c r="Q45" s="47"/>
      <c r="R45" s="16"/>
      <c r="S45" s="16"/>
      <c r="T45" s="35"/>
      <c r="U45" s="13"/>
      <c r="V45" s="13"/>
      <c r="W45" s="13"/>
      <c r="X45" s="35"/>
      <c r="Y45" s="10"/>
      <c r="Z45" s="10"/>
      <c r="AA45" s="10"/>
      <c r="AB45" s="35"/>
      <c r="AC45" s="10"/>
      <c r="AD45" s="10"/>
      <c r="AE45" s="10"/>
      <c r="AF45" s="10"/>
      <c r="AG45" s="10"/>
      <c r="AH45" s="10"/>
    </row>
    <row r="46" spans="17:34" ht="13.5" customHeight="1">
      <c r="Q46" s="47"/>
      <c r="R46" s="16"/>
      <c r="S46" s="16"/>
      <c r="T46" s="35"/>
      <c r="U46" s="13"/>
      <c r="V46" s="13"/>
      <c r="W46" s="13"/>
      <c r="X46" s="35"/>
      <c r="Y46" s="10"/>
      <c r="Z46" s="10"/>
      <c r="AA46" s="10"/>
      <c r="AB46" s="35"/>
      <c r="AC46" s="10"/>
      <c r="AD46" s="10"/>
      <c r="AE46" s="10"/>
      <c r="AF46" s="10"/>
      <c r="AG46" s="10"/>
      <c r="AH46" s="10"/>
    </row>
    <row r="47" spans="17:34" ht="13.5" customHeight="1">
      <c r="Q47" s="47"/>
      <c r="R47" s="16"/>
      <c r="S47" s="16"/>
      <c r="T47" s="35"/>
      <c r="U47" s="13"/>
      <c r="V47" s="13"/>
      <c r="W47" s="13"/>
      <c r="X47" s="35"/>
      <c r="Y47" s="10"/>
      <c r="Z47" s="10"/>
      <c r="AA47" s="10"/>
      <c r="AB47" s="35"/>
      <c r="AC47" s="10"/>
      <c r="AD47" s="10"/>
      <c r="AE47" s="10"/>
      <c r="AF47" s="10"/>
      <c r="AG47" s="10"/>
      <c r="AH47" s="10"/>
    </row>
    <row r="48" spans="17:34" ht="13.5" customHeight="1">
      <c r="Q48" s="47"/>
      <c r="R48" s="16"/>
      <c r="S48" s="16"/>
      <c r="T48" s="35"/>
      <c r="U48" s="13"/>
      <c r="V48" s="13"/>
      <c r="W48" s="13"/>
      <c r="X48" s="35"/>
      <c r="Y48" s="10"/>
      <c r="Z48" s="10"/>
      <c r="AA48" s="10"/>
      <c r="AB48" s="35"/>
      <c r="AC48" s="10"/>
      <c r="AD48" s="10"/>
      <c r="AE48" s="10"/>
      <c r="AF48" s="10"/>
      <c r="AG48" s="10"/>
      <c r="AH48" s="10"/>
    </row>
    <row r="49" spans="17:34" ht="13.5" customHeight="1">
      <c r="Q49" s="47"/>
      <c r="R49" s="35"/>
      <c r="S49" s="35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7:34" ht="13.5" customHeight="1">
      <c r="Q50" s="47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7:34" ht="13.5" customHeight="1"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</row>
    <row r="52" spans="17:34" ht="13.5"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</row>
    <row r="53" spans="17:34" ht="13.5"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</row>
    <row r="54" spans="17:34" ht="13.5"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</row>
    <row r="55" spans="17:34" ht="13.5"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</row>
  </sheetData>
  <sheetProtection/>
  <mergeCells count="15">
    <mergeCell ref="A39:P39"/>
    <mergeCell ref="E4:P4"/>
    <mergeCell ref="A4:A6"/>
    <mergeCell ref="B4:D5"/>
    <mergeCell ref="E5:G5"/>
    <mergeCell ref="H5:J5"/>
    <mergeCell ref="K5:M5"/>
    <mergeCell ref="N5:P5"/>
    <mergeCell ref="A21:A23"/>
    <mergeCell ref="B21:P21"/>
    <mergeCell ref="N22:P22"/>
    <mergeCell ref="B22:D22"/>
    <mergeCell ref="E22:G22"/>
    <mergeCell ref="H22:J22"/>
    <mergeCell ref="K22:M22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10.625" style="145" customWidth="1"/>
    <col min="2" max="12" width="5.625" style="145" customWidth="1"/>
    <col min="13" max="16384" width="9.00390625" style="37" customWidth="1"/>
  </cols>
  <sheetData>
    <row r="1" spans="1:12" s="91" customFormat="1" ht="12.75" customHeight="1">
      <c r="A1" s="71" t="s">
        <v>21</v>
      </c>
      <c r="B1" s="90"/>
      <c r="C1" s="95"/>
      <c r="D1" s="71"/>
      <c r="E1" s="71"/>
      <c r="F1" s="71"/>
      <c r="G1" s="71"/>
      <c r="H1" s="71"/>
      <c r="I1" s="95"/>
      <c r="J1" s="95"/>
      <c r="K1" s="95"/>
      <c r="L1" s="95"/>
    </row>
    <row r="2" spans="1:12" ht="18" customHeight="1">
      <c r="A2" s="132" t="s">
        <v>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40" customFormat="1" ht="12.75" customHeight="1">
      <c r="A3" s="145"/>
      <c r="B3" s="3"/>
      <c r="C3" s="3"/>
      <c r="D3" s="3"/>
      <c r="E3" s="3"/>
      <c r="F3" s="3"/>
      <c r="G3" s="3"/>
      <c r="H3" s="3"/>
      <c r="I3" s="3"/>
      <c r="J3" s="3"/>
      <c r="K3" s="3"/>
      <c r="L3" s="133" t="s">
        <v>16</v>
      </c>
    </row>
    <row r="4" spans="1:12" s="40" customFormat="1" ht="15.75" customHeight="1">
      <c r="A4" s="214" t="s">
        <v>0</v>
      </c>
      <c r="B4" s="197" t="s">
        <v>30</v>
      </c>
      <c r="C4" s="217" t="s">
        <v>78</v>
      </c>
      <c r="D4" s="218"/>
      <c r="E4" s="218"/>
      <c r="F4" s="218"/>
      <c r="G4" s="218"/>
      <c r="H4" s="218"/>
      <c r="I4" s="218"/>
      <c r="J4" s="218"/>
      <c r="K4" s="218"/>
      <c r="L4" s="218"/>
    </row>
    <row r="5" spans="1:12" s="40" customFormat="1" ht="15.75" customHeight="1">
      <c r="A5" s="215"/>
      <c r="B5" s="198"/>
      <c r="C5" s="219" t="s">
        <v>88</v>
      </c>
      <c r="D5" s="220" t="s">
        <v>79</v>
      </c>
      <c r="E5" s="221"/>
      <c r="F5" s="221"/>
      <c r="G5" s="222"/>
      <c r="H5" s="220" t="s">
        <v>80</v>
      </c>
      <c r="I5" s="221"/>
      <c r="J5" s="221"/>
      <c r="K5" s="221"/>
      <c r="L5" s="221"/>
    </row>
    <row r="6" spans="1:12" s="40" customFormat="1" ht="15.75" customHeight="1">
      <c r="A6" s="196"/>
      <c r="B6" s="216"/>
      <c r="C6" s="216"/>
      <c r="D6" s="29" t="s">
        <v>88</v>
      </c>
      <c r="E6" s="29" t="s">
        <v>84</v>
      </c>
      <c r="F6" s="29" t="s">
        <v>85</v>
      </c>
      <c r="G6" s="29" t="s">
        <v>86</v>
      </c>
      <c r="H6" s="29" t="s">
        <v>88</v>
      </c>
      <c r="I6" s="29" t="s">
        <v>84</v>
      </c>
      <c r="J6" s="29" t="s">
        <v>85</v>
      </c>
      <c r="K6" s="29" t="s">
        <v>86</v>
      </c>
      <c r="L6" s="30" t="s">
        <v>87</v>
      </c>
    </row>
    <row r="7" spans="1:12" s="40" customFormat="1" ht="4.5" customHeight="1">
      <c r="A7" s="151"/>
      <c r="B7" s="16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s="40" customFormat="1" ht="18" customHeight="1">
      <c r="A8" s="32">
        <v>20</v>
      </c>
      <c r="B8" s="163">
        <v>5</v>
      </c>
      <c r="C8" s="157">
        <v>129</v>
      </c>
      <c r="D8" s="158">
        <v>101</v>
      </c>
      <c r="E8" s="158">
        <v>29</v>
      </c>
      <c r="F8" s="157">
        <v>34</v>
      </c>
      <c r="G8" s="157">
        <v>38</v>
      </c>
      <c r="H8" s="157">
        <v>28</v>
      </c>
      <c r="I8" s="158">
        <v>8</v>
      </c>
      <c r="J8" s="158">
        <v>8</v>
      </c>
      <c r="K8" s="157">
        <v>8</v>
      </c>
      <c r="L8" s="158">
        <v>4</v>
      </c>
    </row>
    <row r="9" spans="1:12" s="40" customFormat="1" ht="18" customHeight="1">
      <c r="A9" s="32">
        <v>21</v>
      </c>
      <c r="B9" s="163">
        <v>5</v>
      </c>
      <c r="C9" s="155">
        <v>127</v>
      </c>
      <c r="D9" s="156">
        <v>96</v>
      </c>
      <c r="E9" s="155">
        <v>33</v>
      </c>
      <c r="F9" s="155">
        <v>29</v>
      </c>
      <c r="G9" s="155">
        <v>34</v>
      </c>
      <c r="H9" s="155">
        <v>31</v>
      </c>
      <c r="I9" s="155">
        <v>8</v>
      </c>
      <c r="J9" s="155">
        <v>8</v>
      </c>
      <c r="K9" s="155">
        <v>8</v>
      </c>
      <c r="L9" s="155">
        <v>7</v>
      </c>
    </row>
    <row r="10" spans="1:12" s="40" customFormat="1" ht="18" customHeight="1">
      <c r="A10" s="32">
        <v>22</v>
      </c>
      <c r="B10" s="163">
        <v>5</v>
      </c>
      <c r="C10" s="155">
        <v>127</v>
      </c>
      <c r="D10" s="156">
        <v>97</v>
      </c>
      <c r="E10" s="155">
        <v>35</v>
      </c>
      <c r="F10" s="155">
        <v>33</v>
      </c>
      <c r="G10" s="155">
        <v>29</v>
      </c>
      <c r="H10" s="155">
        <v>30</v>
      </c>
      <c r="I10" s="155">
        <v>8</v>
      </c>
      <c r="J10" s="155">
        <v>8</v>
      </c>
      <c r="K10" s="155">
        <v>8</v>
      </c>
      <c r="L10" s="155">
        <v>6</v>
      </c>
    </row>
    <row r="11" spans="1:12" s="59" customFormat="1" ht="18" customHeight="1">
      <c r="A11" s="32">
        <v>23</v>
      </c>
      <c r="B11" s="164">
        <v>5</v>
      </c>
      <c r="C11" s="153">
        <v>134</v>
      </c>
      <c r="D11" s="149">
        <v>102</v>
      </c>
      <c r="E11" s="153">
        <v>34</v>
      </c>
      <c r="F11" s="153">
        <v>35</v>
      </c>
      <c r="G11" s="153">
        <v>33</v>
      </c>
      <c r="H11" s="153">
        <v>32</v>
      </c>
      <c r="I11" s="153">
        <v>8</v>
      </c>
      <c r="J11" s="153">
        <v>8</v>
      </c>
      <c r="K11" s="153">
        <v>8</v>
      </c>
      <c r="L11" s="153">
        <v>8</v>
      </c>
    </row>
    <row r="12" spans="1:12" s="59" customFormat="1" ht="18" customHeight="1">
      <c r="A12" s="135">
        <v>24</v>
      </c>
      <c r="B12" s="165">
        <f>SUM(B14,B15,B16,B19,B20)</f>
        <v>5</v>
      </c>
      <c r="C12" s="160">
        <f>SUM(D12,H12)</f>
        <v>128</v>
      </c>
      <c r="D12" s="159">
        <f>SUM(E12:G12)</f>
        <v>98</v>
      </c>
      <c r="E12" s="160">
        <f>SUM(E14,E15,E16,E17,E19,E20)</f>
        <v>29</v>
      </c>
      <c r="F12" s="160">
        <f>SUM(F14,F15,F16,F17,F19,F20)</f>
        <v>34</v>
      </c>
      <c r="G12" s="160">
        <f>SUM(G14,G15,G16,G17,G19,G20)</f>
        <v>35</v>
      </c>
      <c r="H12" s="160">
        <f>SUM(I12:L12)</f>
        <v>30</v>
      </c>
      <c r="I12" s="160">
        <f>SUM(I14,I15,I16,I17,I19,I20)</f>
        <v>8</v>
      </c>
      <c r="J12" s="160">
        <f>SUM(J14,J15,J16,J17,J19,J20)</f>
        <v>8</v>
      </c>
      <c r="K12" s="160">
        <f>SUM(K14,K15,K16,K17,K19,K20)</f>
        <v>8</v>
      </c>
      <c r="L12" s="160">
        <f>SUM(L14,L15,L16,L17,L19,L20)</f>
        <v>6</v>
      </c>
    </row>
    <row r="13" spans="1:12" ht="4.5" customHeight="1">
      <c r="A13" s="41"/>
      <c r="B13" s="165"/>
      <c r="C13" s="160"/>
      <c r="D13" s="159"/>
      <c r="E13" s="159"/>
      <c r="F13" s="160"/>
      <c r="G13" s="160"/>
      <c r="H13" s="160"/>
      <c r="I13" s="159"/>
      <c r="J13" s="159"/>
      <c r="K13" s="159"/>
      <c r="L13" s="159"/>
    </row>
    <row r="14" spans="1:12" s="40" customFormat="1" ht="18" customHeight="1">
      <c r="A14" s="161" t="s">
        <v>8</v>
      </c>
      <c r="B14" s="164">
        <v>1</v>
      </c>
      <c r="C14" s="153">
        <v>36</v>
      </c>
      <c r="D14" s="149">
        <v>24</v>
      </c>
      <c r="E14" s="149">
        <v>8</v>
      </c>
      <c r="F14" s="153">
        <v>8</v>
      </c>
      <c r="G14" s="153">
        <v>8</v>
      </c>
      <c r="H14" s="153">
        <v>12</v>
      </c>
      <c r="I14" s="149">
        <v>3</v>
      </c>
      <c r="J14" s="149">
        <v>3</v>
      </c>
      <c r="K14" s="153">
        <v>3</v>
      </c>
      <c r="L14" s="149">
        <v>3</v>
      </c>
    </row>
    <row r="15" spans="1:12" s="40" customFormat="1" ht="18" customHeight="1">
      <c r="A15" s="161" t="s">
        <v>9</v>
      </c>
      <c r="B15" s="164">
        <v>1</v>
      </c>
      <c r="C15" s="153">
        <f>SUM(D15,H15)</f>
        <v>4</v>
      </c>
      <c r="D15" s="149">
        <f>SUM(E15:G15)</f>
        <v>4</v>
      </c>
      <c r="E15" s="149">
        <v>0</v>
      </c>
      <c r="F15" s="153">
        <v>0</v>
      </c>
      <c r="G15" s="153">
        <v>4</v>
      </c>
      <c r="H15" s="153">
        <f>SUM(I15:L15)</f>
        <v>0</v>
      </c>
      <c r="I15" s="149">
        <v>0</v>
      </c>
      <c r="J15" s="149">
        <v>0</v>
      </c>
      <c r="K15" s="149">
        <v>0</v>
      </c>
      <c r="L15" s="149">
        <v>0</v>
      </c>
    </row>
    <row r="16" spans="1:12" s="40" customFormat="1" ht="18" customHeight="1">
      <c r="A16" s="161" t="s">
        <v>10</v>
      </c>
      <c r="B16" s="213">
        <v>1</v>
      </c>
      <c r="C16" s="153">
        <v>18</v>
      </c>
      <c r="D16" s="149" t="s">
        <v>40</v>
      </c>
      <c r="E16" s="149" t="s">
        <v>40</v>
      </c>
      <c r="F16" s="149" t="s">
        <v>40</v>
      </c>
      <c r="G16" s="149" t="s">
        <v>40</v>
      </c>
      <c r="H16" s="153">
        <v>18</v>
      </c>
      <c r="I16" s="149">
        <v>5</v>
      </c>
      <c r="J16" s="149">
        <v>5</v>
      </c>
      <c r="K16" s="153">
        <v>5</v>
      </c>
      <c r="L16" s="149">
        <v>3</v>
      </c>
    </row>
    <row r="17" spans="1:12" s="40" customFormat="1" ht="18" customHeight="1">
      <c r="A17" s="167" t="s">
        <v>14</v>
      </c>
      <c r="B17" s="213"/>
      <c r="C17" s="153">
        <v>14</v>
      </c>
      <c r="D17" s="149" t="s">
        <v>40</v>
      </c>
      <c r="E17" s="149" t="s">
        <v>40</v>
      </c>
      <c r="F17" s="149" t="s">
        <v>40</v>
      </c>
      <c r="G17" s="149" t="s">
        <v>40</v>
      </c>
      <c r="H17" s="157">
        <v>14</v>
      </c>
      <c r="I17" s="154" t="s">
        <v>15</v>
      </c>
      <c r="J17" s="154"/>
      <c r="K17" s="154"/>
      <c r="L17" s="154"/>
    </row>
    <row r="18" spans="1:12" s="40" customFormat="1" ht="4.5" customHeight="1">
      <c r="A18" s="33"/>
      <c r="B18" s="164"/>
      <c r="C18" s="155"/>
      <c r="D18" s="156"/>
      <c r="E18" s="156"/>
      <c r="F18" s="155"/>
      <c r="G18" s="155"/>
      <c r="H18" s="155"/>
      <c r="I18" s="156"/>
      <c r="J18" s="156"/>
      <c r="K18" s="155"/>
      <c r="L18" s="156"/>
    </row>
    <row r="19" spans="1:12" s="40" customFormat="1" ht="18" customHeight="1">
      <c r="A19" s="161" t="s">
        <v>11</v>
      </c>
      <c r="B19" s="164">
        <v>1</v>
      </c>
      <c r="C19" s="153">
        <f>SUM(D19,H19)</f>
        <v>26</v>
      </c>
      <c r="D19" s="149">
        <f>SUM(E19:G19)</f>
        <v>26</v>
      </c>
      <c r="E19" s="149">
        <v>9</v>
      </c>
      <c r="F19" s="153">
        <v>9</v>
      </c>
      <c r="G19" s="153">
        <v>8</v>
      </c>
      <c r="H19" s="149">
        <f>SUM(I19:L19)</f>
        <v>0</v>
      </c>
      <c r="I19" s="149">
        <v>0</v>
      </c>
      <c r="J19" s="149">
        <v>0</v>
      </c>
      <c r="K19" s="149">
        <v>0</v>
      </c>
      <c r="L19" s="149">
        <v>0</v>
      </c>
    </row>
    <row r="20" spans="1:12" s="40" customFormat="1" ht="18" customHeight="1">
      <c r="A20" s="167" t="s">
        <v>12</v>
      </c>
      <c r="B20" s="164">
        <v>1</v>
      </c>
      <c r="C20" s="153">
        <f>SUM(D20,H20)</f>
        <v>44</v>
      </c>
      <c r="D20" s="149">
        <f>SUM(E20:G20)</f>
        <v>44</v>
      </c>
      <c r="E20" s="149">
        <v>12</v>
      </c>
      <c r="F20" s="153">
        <v>17</v>
      </c>
      <c r="G20" s="153">
        <v>15</v>
      </c>
      <c r="H20" s="149">
        <f>SUM(I20:L20)</f>
        <v>0</v>
      </c>
      <c r="I20" s="149">
        <v>0</v>
      </c>
      <c r="J20" s="149">
        <v>0</v>
      </c>
      <c r="K20" s="149">
        <v>0</v>
      </c>
      <c r="L20" s="149">
        <v>0</v>
      </c>
    </row>
    <row r="21" spans="1:12" s="40" customFormat="1" ht="4.5" customHeight="1">
      <c r="A21" s="152"/>
      <c r="B21" s="166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3.5" customHeight="1">
      <c r="A22" s="139" t="s">
        <v>17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2" ht="33.75" customHeight="1">
      <c r="A23" s="202" t="s">
        <v>81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</row>
    <row r="24" ht="13.5" customHeight="1">
      <c r="A24" s="143" t="s">
        <v>36</v>
      </c>
    </row>
    <row r="25" ht="13.5" customHeight="1"/>
  </sheetData>
  <sheetProtection/>
  <mergeCells count="8">
    <mergeCell ref="A23:L23"/>
    <mergeCell ref="B16:B17"/>
    <mergeCell ref="A4:A6"/>
    <mergeCell ref="B4:B6"/>
    <mergeCell ref="C4:L4"/>
    <mergeCell ref="C5:C6"/>
    <mergeCell ref="D5:G5"/>
    <mergeCell ref="H5:L5"/>
  </mergeCells>
  <printOptions/>
  <pageMargins left="0.7086614173228347" right="0.7086614173228347" top="0.984251968503937" bottom="0.5511811023622047" header="0.5118110236220472" footer="0.5118110236220472"/>
  <pageSetup horizontalDpi="400" verticalDpi="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7"/>
  <sheetViews>
    <sheetView workbookViewId="0" topLeftCell="A1">
      <selection activeCell="N12" sqref="N12"/>
    </sheetView>
  </sheetViews>
  <sheetFormatPr defaultColWidth="9.00390625" defaultRowHeight="13.5"/>
  <cols>
    <col min="1" max="1" width="10.625" style="36" customWidth="1"/>
    <col min="2" max="13" width="5.625" style="36" customWidth="1"/>
    <col min="14" max="23" width="5.00390625" style="36" customWidth="1"/>
    <col min="24" max="25" width="4.375" style="36" customWidth="1"/>
    <col min="26" max="35" width="5.00390625" style="36" customWidth="1"/>
    <col min="36" max="16384" width="9.00390625" style="36" customWidth="1"/>
  </cols>
  <sheetData>
    <row r="1" spans="1:9" s="91" customFormat="1" ht="12.75" customHeight="1">
      <c r="A1" s="71" t="s">
        <v>21</v>
      </c>
      <c r="B1" s="90"/>
      <c r="D1" s="89"/>
      <c r="E1" s="89"/>
      <c r="F1" s="89"/>
      <c r="G1" s="89"/>
      <c r="H1" s="89"/>
      <c r="I1" s="89"/>
    </row>
    <row r="2" spans="1:43" ht="18" customHeight="1">
      <c r="A2" s="132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4"/>
      <c r="AA2" s="64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</row>
    <row r="3" spans="1:43" ht="12.75" customHeight="1">
      <c r="A3" s="3"/>
      <c r="B3" s="3"/>
      <c r="C3" s="3"/>
      <c r="D3" s="3"/>
      <c r="E3" s="1"/>
      <c r="F3" s="61"/>
      <c r="G3" s="61"/>
      <c r="H3" s="61"/>
      <c r="I3" s="61"/>
      <c r="J3" s="61"/>
      <c r="K3" s="61"/>
      <c r="L3" s="62"/>
      <c r="M3" s="133" t="s">
        <v>16</v>
      </c>
      <c r="Z3" s="64"/>
      <c r="AA3" s="64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41" ht="13.5">
      <c r="A4" s="214" t="s">
        <v>0</v>
      </c>
      <c r="B4" s="226" t="s">
        <v>1</v>
      </c>
      <c r="C4" s="226"/>
      <c r="D4" s="226"/>
      <c r="E4" s="226"/>
      <c r="F4" s="226"/>
      <c r="G4" s="226"/>
      <c r="H4" s="226"/>
      <c r="I4" s="226"/>
      <c r="J4" s="226"/>
      <c r="K4" s="223" t="s">
        <v>2</v>
      </c>
      <c r="L4" s="214"/>
      <c r="M4" s="214"/>
      <c r="X4" s="64"/>
      <c r="Y4" s="64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</row>
    <row r="5" spans="1:41" ht="13.5">
      <c r="A5" s="215"/>
      <c r="B5" s="225" t="s">
        <v>3</v>
      </c>
      <c r="C5" s="225"/>
      <c r="D5" s="225"/>
      <c r="E5" s="225" t="s">
        <v>4</v>
      </c>
      <c r="F5" s="225"/>
      <c r="G5" s="225"/>
      <c r="H5" s="225" t="s">
        <v>5</v>
      </c>
      <c r="I5" s="225"/>
      <c r="J5" s="225"/>
      <c r="K5" s="224"/>
      <c r="L5" s="196"/>
      <c r="M5" s="196"/>
      <c r="X5" s="64"/>
      <c r="Y5" s="64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</row>
    <row r="6" spans="1:44" ht="13.5">
      <c r="A6" s="196"/>
      <c r="B6" s="29" t="s">
        <v>88</v>
      </c>
      <c r="C6" s="29" t="s">
        <v>6</v>
      </c>
      <c r="D6" s="29" t="s">
        <v>7</v>
      </c>
      <c r="E6" s="29" t="s">
        <v>88</v>
      </c>
      <c r="F6" s="29" t="s">
        <v>6</v>
      </c>
      <c r="G6" s="29" t="s">
        <v>7</v>
      </c>
      <c r="H6" s="30" t="s">
        <v>88</v>
      </c>
      <c r="I6" s="29" t="s">
        <v>6</v>
      </c>
      <c r="J6" s="29" t="s">
        <v>7</v>
      </c>
      <c r="K6" s="29" t="s">
        <v>88</v>
      </c>
      <c r="L6" s="29" t="s">
        <v>6</v>
      </c>
      <c r="M6" s="30" t="s">
        <v>7</v>
      </c>
      <c r="AA6" s="64"/>
      <c r="AB6" s="64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</row>
    <row r="7" spans="1:44" ht="4.5" customHeight="1">
      <c r="A7" s="151"/>
      <c r="B7" s="162"/>
      <c r="C7" s="171"/>
      <c r="D7" s="171"/>
      <c r="E7" s="172"/>
      <c r="F7" s="32"/>
      <c r="G7" s="32"/>
      <c r="H7" s="32"/>
      <c r="I7" s="32"/>
      <c r="J7" s="32"/>
      <c r="K7" s="31"/>
      <c r="L7" s="32"/>
      <c r="M7" s="32"/>
      <c r="AA7" s="64"/>
      <c r="AB7" s="64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</row>
    <row r="8" spans="1:44" ht="18" customHeight="1">
      <c r="A8" s="32">
        <v>20</v>
      </c>
      <c r="B8" s="164">
        <f>SUM(C8:D8)</f>
        <v>427</v>
      </c>
      <c r="C8" s="149">
        <f aca="true" t="shared" si="0" ref="C8:D12">SUM(F8,I8)</f>
        <v>282</v>
      </c>
      <c r="D8" s="149">
        <f t="shared" si="0"/>
        <v>145</v>
      </c>
      <c r="E8" s="169">
        <v>320</v>
      </c>
      <c r="F8" s="169">
        <v>237</v>
      </c>
      <c r="G8" s="169">
        <v>83</v>
      </c>
      <c r="H8" s="169">
        <v>107</v>
      </c>
      <c r="I8" s="169">
        <v>45</v>
      </c>
      <c r="J8" s="169">
        <v>62</v>
      </c>
      <c r="K8" s="169">
        <v>112</v>
      </c>
      <c r="L8" s="169">
        <v>66</v>
      </c>
      <c r="M8" s="169">
        <v>46</v>
      </c>
      <c r="AA8" s="64"/>
      <c r="AB8" s="64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</row>
    <row r="9" spans="1:44" s="67" customFormat="1" ht="18" customHeight="1">
      <c r="A9" s="32">
        <v>21</v>
      </c>
      <c r="B9" s="164">
        <f>SUM(C9:D9)</f>
        <v>385</v>
      </c>
      <c r="C9" s="149">
        <f t="shared" si="0"/>
        <v>252</v>
      </c>
      <c r="D9" s="149">
        <f t="shared" si="0"/>
        <v>133</v>
      </c>
      <c r="E9" s="169">
        <v>295</v>
      </c>
      <c r="F9" s="153">
        <v>211</v>
      </c>
      <c r="G9" s="153">
        <v>84</v>
      </c>
      <c r="H9" s="169">
        <v>90</v>
      </c>
      <c r="I9" s="153">
        <v>41</v>
      </c>
      <c r="J9" s="153">
        <v>49</v>
      </c>
      <c r="K9" s="155">
        <v>73</v>
      </c>
      <c r="L9" s="155">
        <v>43</v>
      </c>
      <c r="M9" s="155">
        <v>30</v>
      </c>
      <c r="AA9" s="68"/>
      <c r="AB9" s="68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</row>
    <row r="10" spans="1:44" s="67" customFormat="1" ht="18" customHeight="1">
      <c r="A10" s="32">
        <v>22</v>
      </c>
      <c r="B10" s="164">
        <f>SUM(C10:D10)</f>
        <v>413</v>
      </c>
      <c r="C10" s="149">
        <f t="shared" si="0"/>
        <v>271</v>
      </c>
      <c r="D10" s="149">
        <f t="shared" si="0"/>
        <v>142</v>
      </c>
      <c r="E10" s="169">
        <v>301</v>
      </c>
      <c r="F10" s="153">
        <v>217</v>
      </c>
      <c r="G10" s="153">
        <v>84</v>
      </c>
      <c r="H10" s="169">
        <v>112</v>
      </c>
      <c r="I10" s="153">
        <v>54</v>
      </c>
      <c r="J10" s="153">
        <v>58</v>
      </c>
      <c r="K10" s="155">
        <v>64</v>
      </c>
      <c r="L10" s="155">
        <v>39</v>
      </c>
      <c r="M10" s="155">
        <v>25</v>
      </c>
      <c r="AA10" s="68"/>
      <c r="AB10" s="68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</row>
    <row r="11" spans="1:44" s="57" customFormat="1" ht="18" customHeight="1">
      <c r="A11" s="32">
        <v>23</v>
      </c>
      <c r="B11" s="164">
        <f>SUM(C11:D11)</f>
        <v>424</v>
      </c>
      <c r="C11" s="149">
        <f t="shared" si="0"/>
        <v>276</v>
      </c>
      <c r="D11" s="149">
        <f t="shared" si="0"/>
        <v>148</v>
      </c>
      <c r="E11" s="153">
        <v>310</v>
      </c>
      <c r="F11" s="153">
        <v>221</v>
      </c>
      <c r="G11" s="153">
        <v>89</v>
      </c>
      <c r="H11" s="153">
        <v>114</v>
      </c>
      <c r="I11" s="153">
        <v>55</v>
      </c>
      <c r="J11" s="153">
        <v>59</v>
      </c>
      <c r="K11" s="153">
        <v>57</v>
      </c>
      <c r="L11" s="153">
        <v>33</v>
      </c>
      <c r="M11" s="153">
        <v>24</v>
      </c>
      <c r="AA11" s="55"/>
      <c r="AB11" s="55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s="57" customFormat="1" ht="18" customHeight="1">
      <c r="A12" s="135">
        <v>24</v>
      </c>
      <c r="B12" s="165">
        <f>SUM(C12:D12)</f>
        <v>387</v>
      </c>
      <c r="C12" s="159">
        <f t="shared" si="0"/>
        <v>258</v>
      </c>
      <c r="D12" s="159">
        <f t="shared" si="0"/>
        <v>129</v>
      </c>
      <c r="E12" s="160">
        <f>SUM(F12:G12)</f>
        <v>282</v>
      </c>
      <c r="F12" s="160">
        <f>SUM(F14,F15,F16,F17,F19,F20)</f>
        <v>200</v>
      </c>
      <c r="G12" s="160">
        <f>SUM(G14,G15,G16,G17,G19,G20)</f>
        <v>82</v>
      </c>
      <c r="H12" s="160">
        <f>SUM(I12:J12)</f>
        <v>105</v>
      </c>
      <c r="I12" s="160">
        <f>SUM(I14,I15,I16,I17,I19,I20)</f>
        <v>58</v>
      </c>
      <c r="J12" s="160">
        <f>SUM(J14,J15,J16,J17,J19,J20)</f>
        <v>47</v>
      </c>
      <c r="K12" s="170">
        <f>SUM(L12:M12)</f>
        <v>51</v>
      </c>
      <c r="L12" s="160">
        <f>SUM(L14,L15,L16,L17,L19,L20)</f>
        <v>30</v>
      </c>
      <c r="M12" s="160">
        <f>SUM(M14,M15,M16,M17,M19,M20)</f>
        <v>21</v>
      </c>
      <c r="AA12" s="55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ht="4.5" customHeight="1">
      <c r="A13" s="61"/>
      <c r="B13" s="17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AA13" s="64"/>
      <c r="AB13" s="64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</row>
    <row r="14" spans="1:44" ht="18" customHeight="1">
      <c r="A14" s="161" t="s">
        <v>8</v>
      </c>
      <c r="B14" s="164">
        <f>SUM(C14:D14)</f>
        <v>87</v>
      </c>
      <c r="C14" s="149">
        <f aca="true" t="shared" si="1" ref="C14:D17">SUM(F14,I14)</f>
        <v>63</v>
      </c>
      <c r="D14" s="149">
        <f t="shared" si="1"/>
        <v>24</v>
      </c>
      <c r="E14" s="149">
        <v>76</v>
      </c>
      <c r="F14" s="149">
        <v>54</v>
      </c>
      <c r="G14" s="149">
        <v>22</v>
      </c>
      <c r="H14" s="149">
        <v>11</v>
      </c>
      <c r="I14" s="149">
        <v>9</v>
      </c>
      <c r="J14" s="149">
        <v>2</v>
      </c>
      <c r="K14" s="149">
        <v>10</v>
      </c>
      <c r="L14" s="149">
        <v>4</v>
      </c>
      <c r="M14" s="149">
        <v>6</v>
      </c>
      <c r="AA14" s="64"/>
      <c r="AB14" s="64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</row>
    <row r="15" spans="1:44" ht="18" customHeight="1">
      <c r="A15" s="161" t="s">
        <v>9</v>
      </c>
      <c r="B15" s="164">
        <f>SUM(C15:D15)</f>
        <v>18</v>
      </c>
      <c r="C15" s="149">
        <f t="shared" si="1"/>
        <v>10</v>
      </c>
      <c r="D15" s="149">
        <f t="shared" si="1"/>
        <v>8</v>
      </c>
      <c r="E15" s="149">
        <f>SUM(F15:G15)</f>
        <v>13</v>
      </c>
      <c r="F15" s="149">
        <v>8</v>
      </c>
      <c r="G15" s="149">
        <v>5</v>
      </c>
      <c r="H15" s="149">
        <f>SUM(I15:J15)</f>
        <v>5</v>
      </c>
      <c r="I15" s="149">
        <v>2</v>
      </c>
      <c r="J15" s="149">
        <v>3</v>
      </c>
      <c r="K15" s="149">
        <f>SUM(L15:M15)</f>
        <v>9</v>
      </c>
      <c r="L15" s="149">
        <v>6</v>
      </c>
      <c r="M15" s="149">
        <v>3</v>
      </c>
      <c r="AA15" s="64"/>
      <c r="AB15" s="64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</row>
    <row r="16" spans="1:44" ht="18" customHeight="1">
      <c r="A16" s="161" t="s">
        <v>10</v>
      </c>
      <c r="B16" s="164">
        <f>SUM(C16:D16)</f>
        <v>76</v>
      </c>
      <c r="C16" s="149">
        <f t="shared" si="1"/>
        <v>46</v>
      </c>
      <c r="D16" s="149">
        <f t="shared" si="1"/>
        <v>30</v>
      </c>
      <c r="E16" s="149">
        <v>47</v>
      </c>
      <c r="F16" s="149">
        <v>34</v>
      </c>
      <c r="G16" s="149">
        <v>13</v>
      </c>
      <c r="H16" s="149">
        <v>29</v>
      </c>
      <c r="I16" s="149">
        <v>12</v>
      </c>
      <c r="J16" s="149">
        <v>17</v>
      </c>
      <c r="K16" s="149">
        <v>6</v>
      </c>
      <c r="L16" s="149">
        <v>2</v>
      </c>
      <c r="M16" s="149">
        <v>4</v>
      </c>
      <c r="AA16" s="64"/>
      <c r="AB16" s="64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</row>
    <row r="17" spans="1:44" ht="18" customHeight="1">
      <c r="A17" s="167" t="s">
        <v>14</v>
      </c>
      <c r="B17" s="164">
        <f>SUM(C17:D17)</f>
        <v>23</v>
      </c>
      <c r="C17" s="149">
        <f t="shared" si="1"/>
        <v>14</v>
      </c>
      <c r="D17" s="149">
        <f t="shared" si="1"/>
        <v>9</v>
      </c>
      <c r="E17" s="149">
        <v>16</v>
      </c>
      <c r="F17" s="149">
        <v>10</v>
      </c>
      <c r="G17" s="149">
        <v>6</v>
      </c>
      <c r="H17" s="149">
        <v>7</v>
      </c>
      <c r="I17" s="149">
        <v>4</v>
      </c>
      <c r="J17" s="149">
        <v>3</v>
      </c>
      <c r="K17" s="149">
        <v>2</v>
      </c>
      <c r="L17" s="149">
        <v>2</v>
      </c>
      <c r="M17" s="149" t="s">
        <v>40</v>
      </c>
      <c r="AA17" s="64"/>
      <c r="AB17" s="64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</row>
    <row r="18" spans="1:44" ht="4.5" customHeight="1">
      <c r="A18" s="161"/>
      <c r="B18" s="164"/>
      <c r="C18" s="149"/>
      <c r="D18" s="149"/>
      <c r="E18" s="149"/>
      <c r="F18" s="149"/>
      <c r="G18" s="149"/>
      <c r="H18" s="149"/>
      <c r="I18" s="149"/>
      <c r="J18" s="149"/>
      <c r="K18" s="149"/>
      <c r="L18" s="156"/>
      <c r="M18" s="156"/>
      <c r="AA18" s="64"/>
      <c r="AB18" s="64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</row>
    <row r="19" spans="1:44" ht="18" customHeight="1">
      <c r="A19" s="161" t="s">
        <v>11</v>
      </c>
      <c r="B19" s="164">
        <f>SUM(C19:D19)</f>
        <v>69</v>
      </c>
      <c r="C19" s="149">
        <f>SUM(F19,I19)</f>
        <v>28</v>
      </c>
      <c r="D19" s="149">
        <f>SUM(G19,J19)</f>
        <v>41</v>
      </c>
      <c r="E19" s="149">
        <f>SUM(F19:G19)</f>
        <v>42</v>
      </c>
      <c r="F19" s="149">
        <v>20</v>
      </c>
      <c r="G19" s="149">
        <v>22</v>
      </c>
      <c r="H19" s="149">
        <f>SUM(I19:J19)</f>
        <v>27</v>
      </c>
      <c r="I19" s="149">
        <v>8</v>
      </c>
      <c r="J19" s="149">
        <v>19</v>
      </c>
      <c r="K19" s="149">
        <f>SUM(L19:M19)</f>
        <v>4</v>
      </c>
      <c r="L19" s="149">
        <v>1</v>
      </c>
      <c r="M19" s="149">
        <v>3</v>
      </c>
      <c r="AA19" s="64"/>
      <c r="AB19" s="64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</row>
    <row r="20" spans="1:44" ht="18" customHeight="1">
      <c r="A20" s="167" t="s">
        <v>12</v>
      </c>
      <c r="B20" s="164">
        <f>SUM(C20:D20)</f>
        <v>114</v>
      </c>
      <c r="C20" s="149">
        <f>SUM(F20,I20)</f>
        <v>97</v>
      </c>
      <c r="D20" s="149">
        <f>SUM(G20,J20)</f>
        <v>17</v>
      </c>
      <c r="E20" s="149">
        <f>SUM(F20:G20)</f>
        <v>88</v>
      </c>
      <c r="F20" s="149">
        <v>74</v>
      </c>
      <c r="G20" s="149">
        <v>14</v>
      </c>
      <c r="H20" s="149">
        <f>SUM(I20:J20)</f>
        <v>26</v>
      </c>
      <c r="I20" s="149">
        <v>23</v>
      </c>
      <c r="J20" s="149">
        <v>3</v>
      </c>
      <c r="K20" s="149">
        <f>SUM(L20:M20)</f>
        <v>20</v>
      </c>
      <c r="L20" s="149">
        <v>15</v>
      </c>
      <c r="M20" s="149">
        <v>5</v>
      </c>
      <c r="N20" s="65"/>
      <c r="O20" s="63"/>
      <c r="P20" s="12"/>
      <c r="Q20" s="12"/>
      <c r="R20" s="12"/>
      <c r="S20" s="12"/>
      <c r="T20" s="12"/>
      <c r="U20" s="12"/>
      <c r="V20" s="65"/>
      <c r="W20" s="65"/>
      <c r="X20" s="65"/>
      <c r="Y20" s="64"/>
      <c r="Z20" s="64"/>
      <c r="AA20" s="64"/>
      <c r="AB20" s="64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</row>
    <row r="21" spans="1:44" ht="4.5" customHeight="1">
      <c r="A21" s="69"/>
      <c r="B21" s="174"/>
      <c r="C21" s="69"/>
      <c r="D21" s="69"/>
      <c r="E21" s="69"/>
      <c r="F21" s="69"/>
      <c r="G21" s="69"/>
      <c r="H21" s="69"/>
      <c r="I21" s="69"/>
      <c r="J21" s="69"/>
      <c r="K21" s="65"/>
      <c r="L21" s="65"/>
      <c r="M21" s="65"/>
      <c r="N21" s="65"/>
      <c r="O21" s="63"/>
      <c r="P21" s="12"/>
      <c r="Q21" s="12"/>
      <c r="R21" s="12"/>
      <c r="S21" s="12"/>
      <c r="T21" s="12"/>
      <c r="U21" s="12"/>
      <c r="V21" s="65"/>
      <c r="W21" s="65"/>
      <c r="X21" s="65"/>
      <c r="Y21" s="64"/>
      <c r="Z21" s="64"/>
      <c r="AA21" s="64"/>
      <c r="AB21" s="64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</row>
    <row r="22" spans="1:44" ht="13.5" customHeight="1">
      <c r="A22" s="139" t="s">
        <v>17</v>
      </c>
      <c r="B22" s="28"/>
      <c r="C22" s="28"/>
      <c r="D22" s="28"/>
      <c r="E22" s="28"/>
      <c r="F22" s="28"/>
      <c r="G22" s="70"/>
      <c r="H22" s="70"/>
      <c r="I22" s="70"/>
      <c r="J22" s="70"/>
      <c r="K22" s="70"/>
      <c r="L22" s="70"/>
      <c r="M22" s="70"/>
      <c r="N22" s="65"/>
      <c r="O22" s="63"/>
      <c r="P22" s="12"/>
      <c r="Q22" s="12"/>
      <c r="R22" s="12"/>
      <c r="S22" s="12"/>
      <c r="T22" s="12"/>
      <c r="U22" s="12"/>
      <c r="V22" s="65"/>
      <c r="W22" s="65"/>
      <c r="X22" s="65"/>
      <c r="Y22" s="64"/>
      <c r="Z22" s="64"/>
      <c r="AA22" s="64"/>
      <c r="AB22" s="64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</row>
    <row r="23" spans="1:29" ht="13.5" customHeight="1">
      <c r="A23" s="143" t="s">
        <v>39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36" ht="13.5">
      <c r="A36" s="168"/>
    </row>
    <row r="37" ht="13.5">
      <c r="A37" s="168"/>
    </row>
  </sheetData>
  <sheetProtection/>
  <mergeCells count="6">
    <mergeCell ref="K4:M5"/>
    <mergeCell ref="A4:A6"/>
    <mergeCell ref="H5:J5"/>
    <mergeCell ref="E5:G5"/>
    <mergeCell ref="B4:J4"/>
    <mergeCell ref="B5:D5"/>
  </mergeCells>
  <printOptions/>
  <pageMargins left="0.7086614173228347" right="0.61" top="0.984251968503937" bottom="0.5511811023622047" header="0.5118110236220472" footer="0.5118110236220472"/>
  <pageSetup horizontalDpi="400" verticalDpi="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4">
      <selection activeCell="D43" sqref="D42:D43"/>
    </sheetView>
  </sheetViews>
  <sheetFormatPr defaultColWidth="9.00390625" defaultRowHeight="11.25" customHeight="1"/>
  <cols>
    <col min="1" max="1" width="4.625" style="91" customWidth="1"/>
    <col min="2" max="2" width="10.625" style="71" customWidth="1"/>
    <col min="3" max="4" width="8.625" style="90" customWidth="1"/>
    <col min="5" max="5" width="8.625" style="91" customWidth="1"/>
    <col min="6" max="10" width="8.625" style="89" customWidth="1"/>
    <col min="11" max="11" width="7.625" style="89" customWidth="1"/>
    <col min="12" max="16384" width="9.00390625" style="91" customWidth="1"/>
  </cols>
  <sheetData>
    <row r="1" ht="12.75" customHeight="1">
      <c r="A1" s="71" t="s">
        <v>21</v>
      </c>
    </row>
    <row r="2" spans="1:11" s="95" customFormat="1" ht="18" customHeight="1">
      <c r="A2" s="134" t="s">
        <v>22</v>
      </c>
      <c r="B2" s="92"/>
      <c r="C2" s="92"/>
      <c r="D2" s="92"/>
      <c r="E2" s="93"/>
      <c r="F2" s="94"/>
      <c r="G2" s="94"/>
      <c r="H2" s="94"/>
      <c r="I2" s="94"/>
      <c r="J2" s="94"/>
      <c r="K2" s="94"/>
    </row>
    <row r="3" spans="1:10" s="75" customFormat="1" ht="12.75" customHeight="1">
      <c r="A3" s="72"/>
      <c r="B3" s="73"/>
      <c r="C3" s="73"/>
      <c r="D3" s="74"/>
      <c r="J3" s="176" t="s">
        <v>45</v>
      </c>
    </row>
    <row r="4" spans="1:10" s="75" customFormat="1" ht="7.5" customHeight="1">
      <c r="A4" s="227" t="s">
        <v>20</v>
      </c>
      <c r="B4" s="229" t="s">
        <v>59</v>
      </c>
      <c r="C4" s="179"/>
      <c r="D4" s="180"/>
      <c r="E4" s="180"/>
      <c r="F4" s="180"/>
      <c r="G4" s="180"/>
      <c r="H4" s="180"/>
      <c r="I4" s="180"/>
      <c r="J4" s="180"/>
    </row>
    <row r="5" spans="1:10" s="76" customFormat="1" ht="54.75" customHeight="1">
      <c r="A5" s="228"/>
      <c r="B5" s="230"/>
      <c r="C5" s="181" t="s">
        <v>62</v>
      </c>
      <c r="D5" s="182" t="s">
        <v>51</v>
      </c>
      <c r="E5" s="182" t="s">
        <v>52</v>
      </c>
      <c r="F5" s="182" t="s">
        <v>55</v>
      </c>
      <c r="G5" s="181" t="s">
        <v>60</v>
      </c>
      <c r="H5" s="182" t="s">
        <v>54</v>
      </c>
      <c r="I5" s="181" t="s">
        <v>53</v>
      </c>
      <c r="J5" s="188" t="s">
        <v>19</v>
      </c>
    </row>
    <row r="6" spans="1:10" s="76" customFormat="1" ht="4.5" customHeight="1">
      <c r="A6" s="77"/>
      <c r="B6" s="96"/>
      <c r="C6" s="78"/>
      <c r="D6" s="78"/>
      <c r="E6" s="78"/>
      <c r="F6" s="78"/>
      <c r="G6" s="79"/>
      <c r="H6" s="78"/>
      <c r="I6" s="78"/>
      <c r="J6" s="175"/>
    </row>
    <row r="7" spans="1:10" s="82" customFormat="1" ht="15.75" customHeight="1">
      <c r="A7" s="81" t="s">
        <v>23</v>
      </c>
      <c r="B7" s="97">
        <v>1602</v>
      </c>
      <c r="C7" s="80">
        <v>814</v>
      </c>
      <c r="D7" s="80">
        <v>272</v>
      </c>
      <c r="E7" s="80">
        <v>173</v>
      </c>
      <c r="F7" s="80">
        <v>6</v>
      </c>
      <c r="G7" s="80">
        <v>159</v>
      </c>
      <c r="H7" s="80">
        <v>51</v>
      </c>
      <c r="I7" s="80">
        <v>127</v>
      </c>
      <c r="J7" s="185" t="s">
        <v>49</v>
      </c>
    </row>
    <row r="8" spans="1:10" s="84" customFormat="1" ht="15.75" customHeight="1">
      <c r="A8" s="83" t="s">
        <v>24</v>
      </c>
      <c r="B8" s="97">
        <v>1578</v>
      </c>
      <c r="C8" s="80">
        <v>893</v>
      </c>
      <c r="D8" s="80">
        <v>183</v>
      </c>
      <c r="E8" s="80">
        <v>247</v>
      </c>
      <c r="F8" s="80">
        <v>4</v>
      </c>
      <c r="G8" s="80">
        <v>125</v>
      </c>
      <c r="H8" s="80">
        <v>6</v>
      </c>
      <c r="I8" s="80">
        <v>120</v>
      </c>
      <c r="J8" s="185" t="s">
        <v>49</v>
      </c>
    </row>
    <row r="9" spans="1:10" s="82" customFormat="1" ht="15.75" customHeight="1">
      <c r="A9" s="81" t="s">
        <v>25</v>
      </c>
      <c r="B9" s="97">
        <v>1432</v>
      </c>
      <c r="C9" s="80">
        <v>767</v>
      </c>
      <c r="D9" s="80">
        <v>109</v>
      </c>
      <c r="E9" s="80">
        <v>314</v>
      </c>
      <c r="F9" s="80">
        <v>10</v>
      </c>
      <c r="G9" s="80">
        <v>86</v>
      </c>
      <c r="H9" s="80">
        <v>58</v>
      </c>
      <c r="I9" s="80">
        <v>88</v>
      </c>
      <c r="J9" s="185" t="s">
        <v>49</v>
      </c>
    </row>
    <row r="10" spans="1:10" s="177" customFormat="1" ht="15.75" customHeight="1">
      <c r="A10" s="81" t="s">
        <v>47</v>
      </c>
      <c r="B10" s="97">
        <v>1239</v>
      </c>
      <c r="C10" s="80">
        <v>642</v>
      </c>
      <c r="D10" s="80">
        <v>267</v>
      </c>
      <c r="E10" s="80">
        <v>100</v>
      </c>
      <c r="F10" s="80">
        <v>7</v>
      </c>
      <c r="G10" s="80">
        <v>91</v>
      </c>
      <c r="H10" s="80">
        <v>23</v>
      </c>
      <c r="I10" s="80">
        <v>109</v>
      </c>
      <c r="J10" s="185" t="s">
        <v>49</v>
      </c>
    </row>
    <row r="11" spans="1:10" s="82" customFormat="1" ht="15.75" customHeight="1">
      <c r="A11" s="85" t="s">
        <v>46</v>
      </c>
      <c r="B11" s="98">
        <v>1414</v>
      </c>
      <c r="C11" s="86">
        <v>823</v>
      </c>
      <c r="D11" s="86">
        <v>284</v>
      </c>
      <c r="E11" s="86">
        <v>91</v>
      </c>
      <c r="F11" s="86">
        <v>3</v>
      </c>
      <c r="G11" s="86">
        <v>104</v>
      </c>
      <c r="H11" s="86">
        <v>14</v>
      </c>
      <c r="I11" s="86">
        <v>95</v>
      </c>
      <c r="J11" s="186" t="s">
        <v>50</v>
      </c>
    </row>
    <row r="12" spans="1:10" s="82" customFormat="1" ht="4.5" customHeight="1">
      <c r="A12" s="87"/>
      <c r="B12" s="99"/>
      <c r="C12" s="88"/>
      <c r="D12" s="88"/>
      <c r="E12" s="88"/>
      <c r="F12" s="88"/>
      <c r="G12" s="88"/>
      <c r="H12" s="88"/>
      <c r="I12" s="88"/>
      <c r="J12" s="88"/>
    </row>
    <row r="13" spans="1:10" s="75" customFormat="1" ht="7.5" customHeight="1">
      <c r="A13" s="227" t="s">
        <v>20</v>
      </c>
      <c r="B13" s="240" t="s">
        <v>64</v>
      </c>
      <c r="C13" s="179"/>
      <c r="D13" s="180"/>
      <c r="E13" s="180"/>
      <c r="F13" s="180"/>
      <c r="G13" s="236" t="s">
        <v>66</v>
      </c>
      <c r="H13" s="238" t="s">
        <v>63</v>
      </c>
      <c r="I13" s="229" t="s">
        <v>61</v>
      </c>
      <c r="J13" s="74"/>
    </row>
    <row r="14" spans="1:10" s="76" customFormat="1" ht="54.75" customHeight="1">
      <c r="A14" s="228"/>
      <c r="B14" s="241"/>
      <c r="C14" s="181" t="s">
        <v>65</v>
      </c>
      <c r="D14" s="181" t="s">
        <v>56</v>
      </c>
      <c r="E14" s="181" t="s">
        <v>57</v>
      </c>
      <c r="F14" s="181" t="s">
        <v>58</v>
      </c>
      <c r="G14" s="237"/>
      <c r="H14" s="239"/>
      <c r="I14" s="233"/>
      <c r="J14" s="78"/>
    </row>
    <row r="15" spans="1:10" s="76" customFormat="1" ht="4.5" customHeight="1">
      <c r="A15" s="77"/>
      <c r="B15" s="96"/>
      <c r="C15" s="78"/>
      <c r="D15" s="78"/>
      <c r="E15" s="78"/>
      <c r="F15" s="78"/>
      <c r="G15" s="78"/>
      <c r="H15" s="78"/>
      <c r="I15" s="78"/>
      <c r="J15" s="175"/>
    </row>
    <row r="16" spans="1:10" s="82" customFormat="1" ht="15.75" customHeight="1">
      <c r="A16" s="81" t="s">
        <v>23</v>
      </c>
      <c r="B16" s="189" t="s">
        <v>49</v>
      </c>
      <c r="C16" s="185" t="s">
        <v>49</v>
      </c>
      <c r="D16" s="185" t="s">
        <v>49</v>
      </c>
      <c r="E16" s="185" t="s">
        <v>49</v>
      </c>
      <c r="F16" s="185" t="s">
        <v>49</v>
      </c>
      <c r="G16" s="193">
        <v>812</v>
      </c>
      <c r="H16" s="183">
        <v>50.8114856429463</v>
      </c>
      <c r="I16" s="183">
        <v>9.9250936329588</v>
      </c>
      <c r="J16" s="185"/>
    </row>
    <row r="17" spans="1:10" s="84" customFormat="1" ht="15.75" customHeight="1">
      <c r="A17" s="83" t="s">
        <v>24</v>
      </c>
      <c r="B17" s="189" t="s">
        <v>49</v>
      </c>
      <c r="C17" s="185" t="s">
        <v>49</v>
      </c>
      <c r="D17" s="185" t="s">
        <v>49</v>
      </c>
      <c r="E17" s="185" t="s">
        <v>49</v>
      </c>
      <c r="F17" s="185" t="s">
        <v>49</v>
      </c>
      <c r="G17" s="193">
        <v>893</v>
      </c>
      <c r="H17" s="183">
        <v>56.5906210392902</v>
      </c>
      <c r="I17" s="183">
        <v>7.92141951837769</v>
      </c>
      <c r="J17" s="185"/>
    </row>
    <row r="18" spans="1:10" s="82" customFormat="1" ht="15.75" customHeight="1">
      <c r="A18" s="81" t="s">
        <v>25</v>
      </c>
      <c r="B18" s="189" t="s">
        <v>49</v>
      </c>
      <c r="C18" s="185" t="s">
        <v>49</v>
      </c>
      <c r="D18" s="185" t="s">
        <v>49</v>
      </c>
      <c r="E18" s="185" t="s">
        <v>49</v>
      </c>
      <c r="F18" s="185" t="s">
        <v>49</v>
      </c>
      <c r="G18" s="193">
        <v>767</v>
      </c>
      <c r="H18" s="183">
        <v>53.5614525139664</v>
      </c>
      <c r="I18" s="183">
        <v>6.00558659217877</v>
      </c>
      <c r="J18" s="185"/>
    </row>
    <row r="19" spans="1:10" s="177" customFormat="1" ht="15.75" customHeight="1">
      <c r="A19" s="81" t="s">
        <v>47</v>
      </c>
      <c r="B19" s="191">
        <v>1</v>
      </c>
      <c r="C19" s="185" t="s">
        <v>49</v>
      </c>
      <c r="D19" s="192">
        <v>1</v>
      </c>
      <c r="E19" s="185" t="s">
        <v>49</v>
      </c>
      <c r="F19" s="185" t="s">
        <v>49</v>
      </c>
      <c r="G19" s="193">
        <v>641</v>
      </c>
      <c r="H19" s="183">
        <v>51.8159806295399</v>
      </c>
      <c r="I19" s="183">
        <v>7.42534301856335</v>
      </c>
      <c r="J19" s="185"/>
    </row>
    <row r="20" spans="1:10" s="82" customFormat="1" ht="15.75" customHeight="1">
      <c r="A20" s="85" t="s">
        <v>46</v>
      </c>
      <c r="B20" s="190" t="s">
        <v>50</v>
      </c>
      <c r="C20" s="186" t="s">
        <v>50</v>
      </c>
      <c r="D20" s="186" t="s">
        <v>50</v>
      </c>
      <c r="E20" s="186" t="s">
        <v>50</v>
      </c>
      <c r="F20" s="186" t="s">
        <v>50</v>
      </c>
      <c r="G20" s="194">
        <v>823</v>
      </c>
      <c r="H20" s="184">
        <v>58.2036775106082</v>
      </c>
      <c r="I20" s="184">
        <v>7.35502121640735</v>
      </c>
      <c r="J20" s="186"/>
    </row>
    <row r="21" spans="1:10" s="82" customFormat="1" ht="4.5" customHeight="1">
      <c r="A21" s="87"/>
      <c r="B21" s="99"/>
      <c r="C21" s="88"/>
      <c r="D21" s="88"/>
      <c r="E21" s="88"/>
      <c r="F21" s="88"/>
      <c r="G21" s="88"/>
      <c r="H21" s="88"/>
      <c r="I21" s="88"/>
      <c r="J21" s="187"/>
    </row>
    <row r="22" spans="1:10" s="100" customFormat="1" ht="13.5" customHeight="1">
      <c r="A22" s="231" t="s">
        <v>18</v>
      </c>
      <c r="B22" s="232"/>
      <c r="C22" s="232"/>
      <c r="D22" s="232"/>
      <c r="E22" s="232"/>
      <c r="F22" s="232"/>
      <c r="G22" s="232"/>
      <c r="H22" s="232"/>
      <c r="I22" s="232"/>
      <c r="J22" s="232"/>
    </row>
    <row r="23" spans="1:10" s="101" customFormat="1" ht="22.5" customHeight="1">
      <c r="A23" s="234" t="s">
        <v>82</v>
      </c>
      <c r="B23" s="234"/>
      <c r="C23" s="234"/>
      <c r="D23" s="234"/>
      <c r="E23" s="234"/>
      <c r="F23" s="234"/>
      <c r="G23" s="234"/>
      <c r="H23" s="234"/>
      <c r="I23" s="234"/>
      <c r="J23" s="234"/>
    </row>
    <row r="24" spans="1:10" s="101" customFormat="1" ht="22.5" customHeight="1">
      <c r="A24" s="234" t="s">
        <v>93</v>
      </c>
      <c r="B24" s="235"/>
      <c r="C24" s="235"/>
      <c r="D24" s="235"/>
      <c r="E24" s="235"/>
      <c r="F24" s="235"/>
      <c r="G24" s="235"/>
      <c r="H24" s="235"/>
      <c r="I24" s="235"/>
      <c r="J24" s="235"/>
    </row>
  </sheetData>
  <sheetProtection formatCells="0" formatColumns="0" formatRows="0"/>
  <mergeCells count="10">
    <mergeCell ref="A23:J23"/>
    <mergeCell ref="A24:J24"/>
    <mergeCell ref="G13:G14"/>
    <mergeCell ref="H13:H14"/>
    <mergeCell ref="A13:A14"/>
    <mergeCell ref="B13:B14"/>
    <mergeCell ref="A4:A5"/>
    <mergeCell ref="B4:B5"/>
    <mergeCell ref="A22:J22"/>
    <mergeCell ref="I13:I14"/>
  </mergeCells>
  <printOptions/>
  <pageMargins left="0.5905511811023623" right="0.5905511811023623" top="0.85" bottom="0.3937007874015747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2">
      <selection activeCell="C9" sqref="C9"/>
    </sheetView>
  </sheetViews>
  <sheetFormatPr defaultColWidth="9.00390625" defaultRowHeight="13.5"/>
  <cols>
    <col min="1" max="8" width="10.625" style="127" customWidth="1"/>
    <col min="9" max="16384" width="9.00390625" style="36" customWidth="1"/>
  </cols>
  <sheetData>
    <row r="1" spans="1:8" s="91" customFormat="1" ht="12.75" customHeight="1">
      <c r="A1" s="95" t="s">
        <v>21</v>
      </c>
      <c r="B1" s="90"/>
      <c r="C1" s="89"/>
      <c r="D1" s="89"/>
      <c r="E1" s="89"/>
      <c r="F1" s="89"/>
      <c r="G1" s="95"/>
      <c r="H1" s="95"/>
    </row>
    <row r="2" spans="1:8" ht="18" customHeight="1">
      <c r="A2" s="125" t="s">
        <v>29</v>
      </c>
      <c r="B2" s="117"/>
      <c r="C2" s="117"/>
      <c r="D2" s="117"/>
      <c r="E2" s="117"/>
      <c r="F2" s="117"/>
      <c r="G2" s="117"/>
      <c r="H2" s="117"/>
    </row>
    <row r="3" spans="1:8" ht="12.75" customHeight="1">
      <c r="A3" s="105"/>
      <c r="B3" s="105"/>
      <c r="C3" s="12"/>
      <c r="D3" s="12"/>
      <c r="E3" s="6"/>
      <c r="F3" s="6"/>
      <c r="G3" s="118"/>
      <c r="H3" s="20" t="s">
        <v>37</v>
      </c>
    </row>
    <row r="4" spans="1:8" ht="18" customHeight="1">
      <c r="A4" s="206" t="s">
        <v>89</v>
      </c>
      <c r="B4" s="205" t="s">
        <v>68</v>
      </c>
      <c r="C4" s="205"/>
      <c r="D4" s="205"/>
      <c r="E4" s="242"/>
      <c r="F4" s="204" t="s">
        <v>67</v>
      </c>
      <c r="G4" s="205"/>
      <c r="H4" s="205"/>
    </row>
    <row r="5" spans="1:8" ht="27.75" customHeight="1">
      <c r="A5" s="208"/>
      <c r="B5" s="23" t="s">
        <v>69</v>
      </c>
      <c r="C5" s="24" t="s">
        <v>70</v>
      </c>
      <c r="D5" s="129" t="s">
        <v>31</v>
      </c>
      <c r="E5" s="129" t="s">
        <v>91</v>
      </c>
      <c r="F5" s="24" t="s">
        <v>69</v>
      </c>
      <c r="G5" s="128" t="s">
        <v>13</v>
      </c>
      <c r="H5" s="130" t="s">
        <v>90</v>
      </c>
    </row>
    <row r="6" spans="1:8" ht="4.5" customHeight="1">
      <c r="A6" s="131"/>
      <c r="B6" s="33"/>
      <c r="C6" s="119"/>
      <c r="D6" s="119"/>
      <c r="E6" s="119"/>
      <c r="F6" s="119"/>
      <c r="G6" s="119"/>
      <c r="H6" s="119"/>
    </row>
    <row r="7" spans="1:8" ht="18" customHeight="1">
      <c r="A7" s="22" t="s">
        <v>32</v>
      </c>
      <c r="B7" s="107">
        <f>SUM(C7:E7)</f>
        <v>17230.4</v>
      </c>
      <c r="C7" s="104">
        <v>0</v>
      </c>
      <c r="D7" s="106">
        <v>17225.13</v>
      </c>
      <c r="E7" s="106">
        <v>5.27</v>
      </c>
      <c r="F7" s="107">
        <f>SUM(G7:H7)</f>
        <v>32913.19</v>
      </c>
      <c r="G7" s="106">
        <v>16119.19</v>
      </c>
      <c r="H7" s="106">
        <v>16794</v>
      </c>
    </row>
    <row r="8" spans="1:8" ht="18" customHeight="1">
      <c r="A8" s="22" t="s">
        <v>33</v>
      </c>
      <c r="B8" s="107">
        <f>SUM(C8:E8)</f>
        <v>11444.17</v>
      </c>
      <c r="C8" s="104">
        <v>0</v>
      </c>
      <c r="D8" s="106">
        <v>10908</v>
      </c>
      <c r="E8" s="106">
        <v>536.17</v>
      </c>
      <c r="F8" s="107">
        <f>SUM(G8:H8)</f>
        <v>42962.14</v>
      </c>
      <c r="G8" s="106">
        <v>32044.26</v>
      </c>
      <c r="H8" s="106">
        <v>10917.88</v>
      </c>
    </row>
    <row r="9" spans="1:8" ht="18" customHeight="1">
      <c r="A9" s="22" t="s">
        <v>34</v>
      </c>
      <c r="B9" s="107">
        <f>SUM(C9:E9)</f>
        <v>10670.45</v>
      </c>
      <c r="C9" s="104">
        <v>0</v>
      </c>
      <c r="D9" s="106">
        <v>10652.25</v>
      </c>
      <c r="E9" s="106">
        <v>18.2</v>
      </c>
      <c r="F9" s="107">
        <f>SUM(G9:H9)</f>
        <v>28686</v>
      </c>
      <c r="G9" s="106">
        <v>13742</v>
      </c>
      <c r="H9" s="106">
        <v>14944</v>
      </c>
    </row>
    <row r="10" spans="1:8" ht="18" customHeight="1">
      <c r="A10" s="22" t="s">
        <v>35</v>
      </c>
      <c r="B10" s="107">
        <f>SUM(C10:E10)</f>
        <v>11285</v>
      </c>
      <c r="C10" s="104">
        <v>0</v>
      </c>
      <c r="D10" s="106">
        <v>11285</v>
      </c>
      <c r="E10" s="104" t="s">
        <v>48</v>
      </c>
      <c r="F10" s="107">
        <f>SUM(G10:H10)</f>
        <v>13911</v>
      </c>
      <c r="G10" s="106">
        <v>4328</v>
      </c>
      <c r="H10" s="106">
        <v>9583</v>
      </c>
    </row>
    <row r="11" spans="1:8" ht="18" customHeight="1">
      <c r="A11" s="178" t="s">
        <v>12</v>
      </c>
      <c r="B11" s="107">
        <f>SUM(C11:E11)</f>
        <v>23144</v>
      </c>
      <c r="C11" s="103">
        <v>456</v>
      </c>
      <c r="D11" s="106">
        <v>17907</v>
      </c>
      <c r="E11" s="106">
        <v>4781</v>
      </c>
      <c r="F11" s="107">
        <f>SUM(G11:H11)</f>
        <v>34440</v>
      </c>
      <c r="G11" s="106">
        <v>11193</v>
      </c>
      <c r="H11" s="106">
        <v>23247</v>
      </c>
    </row>
    <row r="12" spans="1:8" ht="4.5" customHeight="1">
      <c r="A12" s="120"/>
      <c r="B12" s="121"/>
      <c r="C12" s="121"/>
      <c r="D12" s="121"/>
      <c r="E12" s="121"/>
      <c r="F12" s="121"/>
      <c r="G12" s="121"/>
      <c r="H12" s="121"/>
    </row>
    <row r="13" spans="1:8" ht="13.5" customHeight="1">
      <c r="A13" s="139" t="s">
        <v>17</v>
      </c>
      <c r="B13" s="34"/>
      <c r="C13" s="34"/>
      <c r="D13" s="28"/>
      <c r="E13" s="122"/>
      <c r="F13" s="122"/>
      <c r="G13" s="122"/>
      <c r="H13" s="123"/>
    </row>
    <row r="14" ht="13.5" customHeight="1">
      <c r="A14" s="143" t="s">
        <v>83</v>
      </c>
    </row>
  </sheetData>
  <sheetProtection/>
  <mergeCells count="3">
    <mergeCell ref="B4:E4"/>
    <mergeCell ref="F4:H4"/>
    <mergeCell ref="A4:A5"/>
  </mergeCells>
  <printOptions/>
  <pageMargins left="0.7086614173228347" right="0.5511811023622047" top="0.984251968503937" bottom="0.551181102362204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2013-02-19T04:34:01Z</cp:lastPrinted>
  <dcterms:created xsi:type="dcterms:W3CDTF">2004-12-01T06:26:13Z</dcterms:created>
  <dcterms:modified xsi:type="dcterms:W3CDTF">2013-04-16T06:27:07Z</dcterms:modified>
  <cp:category/>
  <cp:version/>
  <cp:contentType/>
  <cp:contentStatus/>
</cp:coreProperties>
</file>