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91" windowWidth="15480" windowHeight="12825" tabRatio="856" activeTab="7"/>
  </bookViews>
  <sheets>
    <sheet name="９　司法 ・警察 ・ 消防" sheetId="1" r:id="rId1"/>
    <sheet name="1 司法 1～4" sheetId="2" r:id="rId2"/>
    <sheet name="2 警察 1" sheetId="3" r:id="rId3"/>
    <sheet name="2 警察 2" sheetId="4" r:id="rId4"/>
    <sheet name="2 警察 3～5" sheetId="5" r:id="rId5"/>
    <sheet name="3 交通災害 1～3" sheetId="6" r:id="rId6"/>
    <sheet name="3 交通災害 4～6" sheetId="7" r:id="rId7"/>
    <sheet name="4 消防 1" sheetId="8" r:id="rId8"/>
    <sheet name="4 消防 2～4" sheetId="9" r:id="rId9"/>
    <sheet name="4 消防 5～7" sheetId="10" r:id="rId10"/>
    <sheet name="4 消防 8" sheetId="11" r:id="rId11"/>
    <sheet name="166ﾍﾟｰｼﾞ" sheetId="12" r:id="rId12"/>
  </sheets>
  <definedNames/>
  <calcPr fullCalcOnLoad="1"/>
</workbook>
</file>

<file path=xl/sharedStrings.xml><?xml version="1.0" encoding="utf-8"?>
<sst xmlns="http://schemas.openxmlformats.org/spreadsheetml/2006/main" count="1119" uniqueCount="517">
  <si>
    <t>１　司　　　　法</t>
  </si>
  <si>
    <t>１表　民事事件の処理状況の推移</t>
  </si>
  <si>
    <t>年</t>
  </si>
  <si>
    <t>民 事 事 件 総 数</t>
  </si>
  <si>
    <t>民 事 訴 訟 事 件</t>
  </si>
  <si>
    <t>督　促　事　件</t>
  </si>
  <si>
    <t>過　料　事　件</t>
  </si>
  <si>
    <t>新　受</t>
  </si>
  <si>
    <t>未　済</t>
  </si>
  <si>
    <t>既　済</t>
  </si>
  <si>
    <t>－</t>
  </si>
  <si>
    <t>２表　調停事件の処理状況の推移</t>
  </si>
  <si>
    <t>調　　　停　　　事　　　件</t>
  </si>
  <si>
    <t>そ　の　他　の　事　件</t>
  </si>
  <si>
    <t>新　　受</t>
  </si>
  <si>
    <t>既　　済</t>
  </si>
  <si>
    <t>未　　済</t>
  </si>
  <si>
    <t>３表　検察事件の処理状況の推移</t>
  </si>
  <si>
    <t>受　　　　　　理</t>
  </si>
  <si>
    <t>不起訴</t>
  </si>
  <si>
    <t>総　 数</t>
  </si>
  <si>
    <t>旧　 受</t>
  </si>
  <si>
    <t>新　 受</t>
  </si>
  <si>
    <t>起　 訴</t>
  </si>
  <si>
    <t>未　 済</t>
  </si>
  <si>
    <t>既　　　　　　　　　済</t>
  </si>
  <si>
    <t>その他</t>
  </si>
  <si>
    <t>４表　刑事事件の処理状況の推移</t>
  </si>
  <si>
    <t>刑事訴訟事件</t>
  </si>
  <si>
    <t>略式 ・ 交通即決事件</t>
  </si>
  <si>
    <t>そ の 他 の 事 件</t>
  </si>
  <si>
    <t>既 済</t>
  </si>
  <si>
    <t>新 受</t>
  </si>
  <si>
    <t>未 済</t>
  </si>
  <si>
    <t>新　 受</t>
  </si>
  <si>
    <t>既　 済</t>
  </si>
  <si>
    <t>－</t>
  </si>
  <si>
    <t>２　　警　　　　察</t>
  </si>
  <si>
    <t>総</t>
  </si>
  <si>
    <t>数</t>
  </si>
  <si>
    <t>傷</t>
  </si>
  <si>
    <t>－</t>
  </si>
  <si>
    <t>３表　保護者取扱状況の推移</t>
  </si>
  <si>
    <t>迷い子</t>
  </si>
  <si>
    <t>総　数</t>
  </si>
  <si>
    <t>めいてい者</t>
  </si>
  <si>
    <t>自殺企画者</t>
  </si>
  <si>
    <t>家出人</t>
  </si>
  <si>
    <t>浮浪者</t>
  </si>
  <si>
    <t>年 ・ 月</t>
  </si>
  <si>
    <t>病　　人</t>
  </si>
  <si>
    <t>負傷者 ・</t>
  </si>
  <si>
    <t>４表　風俗営業事業所数</t>
  </si>
  <si>
    <t>風　　　　　　俗　　　　　　営　　　　　　業</t>
  </si>
  <si>
    <t>区　分</t>
  </si>
  <si>
    <t>性 風 俗 特 殊 営 業</t>
  </si>
  <si>
    <t>営業所数</t>
  </si>
  <si>
    <t>５表　防犯相談取扱状況の推移</t>
  </si>
  <si>
    <t>総　　　　数</t>
  </si>
  <si>
    <t>そ　　の　　他</t>
  </si>
  <si>
    <t>１表　交通事故発生件数と死傷者数の推移</t>
  </si>
  <si>
    <t>発　生　件　数</t>
  </si>
  <si>
    <t>死　　　　　　　　傷　　　　　　　　者　　　　　　　　数</t>
  </si>
  <si>
    <t>死　　　　者</t>
  </si>
  <si>
    <t>重　 傷 　者</t>
  </si>
  <si>
    <t>軽　 傷 　者</t>
  </si>
  <si>
    <t>３　　交 通 災 害</t>
  </si>
  <si>
    <t>２表　年齢別交通事故死傷者数</t>
  </si>
  <si>
    <t>総　　　数</t>
  </si>
  <si>
    <t>年　　　齢</t>
  </si>
  <si>
    <t>死　　　亡</t>
  </si>
  <si>
    <t>重　　　傷</t>
  </si>
  <si>
    <t>軽　　　傷</t>
  </si>
  <si>
    <t>３表　事故形態別発生件数の推移</t>
  </si>
  <si>
    <t>車　　対　　車</t>
  </si>
  <si>
    <t>人　　対　　車</t>
  </si>
  <si>
    <t>単　　　　独</t>
  </si>
  <si>
    <t>件　数</t>
  </si>
  <si>
    <t>率 (％)</t>
  </si>
  <si>
    <t>４表　交通事故原因別死傷者数の推移</t>
  </si>
  <si>
    <t>総　　数</t>
  </si>
  <si>
    <t>信号無視</t>
  </si>
  <si>
    <t>通行区分等</t>
  </si>
  <si>
    <t>横断等</t>
  </si>
  <si>
    <t>不適当</t>
  </si>
  <si>
    <t>路上遊戯</t>
  </si>
  <si>
    <t>追越違反</t>
  </si>
  <si>
    <t>右左折違反</t>
  </si>
  <si>
    <t>優先通行</t>
  </si>
  <si>
    <t>歩行者保護</t>
  </si>
  <si>
    <t>交差点</t>
  </si>
  <si>
    <t>等徐行</t>
  </si>
  <si>
    <t>一時不停止</t>
  </si>
  <si>
    <t>酒酔等</t>
  </si>
  <si>
    <t>速度違反</t>
  </si>
  <si>
    <t>安全通行</t>
  </si>
  <si>
    <t>飛び出し</t>
  </si>
  <si>
    <t>そ の 他</t>
  </si>
  <si>
    <t>該当なし</t>
  </si>
  <si>
    <t>５表　交通安全施設の設置状況</t>
  </si>
  <si>
    <t>名　　　　　　称</t>
  </si>
  <si>
    <t>設　 置 　数</t>
  </si>
  <si>
    <t>歩道設置</t>
  </si>
  <si>
    <t>駐車場状況表示板</t>
  </si>
  <si>
    <t>赤色回転灯</t>
  </si>
  <si>
    <t>道路反射鏡</t>
  </si>
  <si>
    <t>防護さく</t>
  </si>
  <si>
    <t>スクールゾーン設置</t>
  </si>
  <si>
    <t>自転車置場設置</t>
  </si>
  <si>
    <t>道路標識</t>
  </si>
  <si>
    <t>街路灯</t>
  </si>
  <si>
    <t>横断歩道橋</t>
  </si>
  <si>
    <t>６表　交通災害共済加入者数と見舞金支払状況の推移</t>
  </si>
  <si>
    <t>加　 入 　者 　数</t>
  </si>
  <si>
    <t>加 入 率</t>
  </si>
  <si>
    <t>会費収入額</t>
  </si>
  <si>
    <t>見　 舞 　金</t>
  </si>
  <si>
    <t>件　 数</t>
  </si>
  <si>
    <t>年　 度</t>
  </si>
  <si>
    <t>会費に対する</t>
  </si>
  <si>
    <t>４　　消　　　　防</t>
  </si>
  <si>
    <t>１表　火災件数状況の推移</t>
  </si>
  <si>
    <t>全焼</t>
  </si>
  <si>
    <t>半焼</t>
  </si>
  <si>
    <t>部分焼</t>
  </si>
  <si>
    <t>車両等</t>
  </si>
  <si>
    <t>火　　　　災　　　　件　　　　数</t>
  </si>
  <si>
    <t>建　　　　　　物</t>
  </si>
  <si>
    <t>建 物 外</t>
  </si>
  <si>
    <t>世帯数</t>
  </si>
  <si>
    <t>り　災</t>
  </si>
  <si>
    <t>焼損床</t>
  </si>
  <si>
    <t>面　積</t>
  </si>
  <si>
    <t>火災による死傷者数</t>
  </si>
  <si>
    <t>死</t>
  </si>
  <si>
    <t>者</t>
  </si>
  <si>
    <t>ぼや</t>
  </si>
  <si>
    <t>総 数</t>
  </si>
  <si>
    <t>２表　消防職員と消防車両の配置状況</t>
  </si>
  <si>
    <t>区　　　分</t>
  </si>
  <si>
    <t>消　　　　　　防　　　　　　車　　　　　　両</t>
  </si>
  <si>
    <t>消　防　団</t>
  </si>
  <si>
    <t>３表　原因別火災状況の推移</t>
  </si>
  <si>
    <t>４表　消防水利現況の推移</t>
  </si>
  <si>
    <t>各年度末現在</t>
  </si>
  <si>
    <t>年　度</t>
  </si>
  <si>
    <t>公　設</t>
  </si>
  <si>
    <t>私　設</t>
  </si>
  <si>
    <t>防火水槽</t>
  </si>
  <si>
    <t>貯水池</t>
  </si>
  <si>
    <t>消　　　　火　　　　栓</t>
  </si>
  <si>
    <t>防 火 水 槽　・　貯 水 池 等</t>
  </si>
  <si>
    <t>５表　覚知別火災発生状況の推移</t>
  </si>
  <si>
    <t>119 番</t>
  </si>
  <si>
    <t>110 番</t>
  </si>
  <si>
    <t>加入電話</t>
  </si>
  <si>
    <t>事後聞知</t>
  </si>
  <si>
    <t>火災報知器</t>
  </si>
  <si>
    <t>かけつけ</t>
  </si>
  <si>
    <t>６表　救急活動状況の推移</t>
  </si>
  <si>
    <t>年 ・ 月</t>
  </si>
  <si>
    <t>救　　　急　　　出　　　動　　　件　　　数</t>
  </si>
  <si>
    <t>火災</t>
  </si>
  <si>
    <t>風水害</t>
  </si>
  <si>
    <t>水難</t>
  </si>
  <si>
    <t>交通</t>
  </si>
  <si>
    <t>労働</t>
  </si>
  <si>
    <t>災害</t>
  </si>
  <si>
    <t>運動</t>
  </si>
  <si>
    <t>競技</t>
  </si>
  <si>
    <t>一般</t>
  </si>
  <si>
    <t>負傷</t>
  </si>
  <si>
    <t>自損</t>
  </si>
  <si>
    <t>行為</t>
  </si>
  <si>
    <t>加害</t>
  </si>
  <si>
    <t>急病</t>
  </si>
  <si>
    <t>救護人員</t>
  </si>
  <si>
    <t>７表　救助活動状況の推移</t>
  </si>
  <si>
    <t>救　　　　助　　　　出　　　　動　　　　件　　　　数</t>
  </si>
  <si>
    <t>火　 災</t>
  </si>
  <si>
    <t>交　 通</t>
  </si>
  <si>
    <t>機　 械</t>
  </si>
  <si>
    <t>建物・工作物</t>
  </si>
  <si>
    <t>救 助 人 員</t>
  </si>
  <si>
    <t>８表　26市別火災状況</t>
  </si>
  <si>
    <t>市　　　　名</t>
  </si>
  <si>
    <t>発生件数</t>
  </si>
  <si>
    <t>焼損棟数</t>
  </si>
  <si>
    <t>焼損床面積</t>
  </si>
  <si>
    <t>損 害 額</t>
  </si>
  <si>
    <t>死 傷 者</t>
  </si>
  <si>
    <t>八王子市</t>
  </si>
  <si>
    <t>武蔵野市</t>
  </si>
  <si>
    <t>立川市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</si>
  <si>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</si>
  <si>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</si>
  <si>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</si>
  <si>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</si>
  <si>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</si>
  <si>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</si>
  <si>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</si>
  <si>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</si>
  <si>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</si>
  <si>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</si>
  <si>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</si>
  <si>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</si>
  <si>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</si>
  <si>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</si>
  <si>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</si>
  <si>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</si>
  <si>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</si>
  <si>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</si>
  <si>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</si>
  <si>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</si>
  <si>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</si>
  <si>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</si>
  <si>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</si>
  <si>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総数</t>
  </si>
  <si>
    <t>要保護少年</t>
  </si>
  <si>
    <t>年 ・ 区分</t>
  </si>
  <si>
    <t>基</t>
  </si>
  <si>
    <t>ヶ所</t>
  </si>
  <si>
    <t>支 払 額</t>
  </si>
  <si>
    <t>支　  払 　 率</t>
  </si>
  <si>
    <t>(1000円)</t>
  </si>
  <si>
    <t>（500円）</t>
  </si>
  <si>
    <t xml:space="preserve"> 60歳以上</t>
  </si>
  <si>
    <t>総　　　　　数</t>
  </si>
  <si>
    <t>ポンプ車</t>
  </si>
  <si>
    <t>不明・その他</t>
  </si>
  <si>
    <t>大型化学消防車</t>
  </si>
  <si>
    <t>タンク車</t>
  </si>
  <si>
    <t>資材搬送車</t>
  </si>
  <si>
    <t>査察広報車</t>
  </si>
  <si>
    <t>ハシゴ車</t>
  </si>
  <si>
    <t>指揮車</t>
  </si>
  <si>
    <t>救助車</t>
  </si>
  <si>
    <t>人員輸送車</t>
  </si>
  <si>
    <t>照明電源車</t>
  </si>
  <si>
    <t>貨物車</t>
  </si>
  <si>
    <t>指揮隊車</t>
  </si>
  <si>
    <t>救急車</t>
  </si>
  <si>
    <t>総数</t>
  </si>
  <si>
    <t>たき火</t>
  </si>
  <si>
    <t>火鉢</t>
  </si>
  <si>
    <t>風呂</t>
  </si>
  <si>
    <t>石油ストーブ</t>
  </si>
  <si>
    <t>石油コンロ</t>
  </si>
  <si>
    <t>石油ボイラー</t>
  </si>
  <si>
    <t>煙突</t>
  </si>
  <si>
    <t>取灰</t>
  </si>
  <si>
    <t>花火</t>
  </si>
  <si>
    <t>電気関係</t>
  </si>
  <si>
    <t>車両</t>
  </si>
  <si>
    <t>火遊び</t>
  </si>
  <si>
    <t>電気器具</t>
  </si>
  <si>
    <t>見積額</t>
  </si>
  <si>
    <t>損　 害</t>
  </si>
  <si>
    <t>自転車関与</t>
  </si>
  <si>
    <t>16</t>
  </si>
  <si>
    <t>受水槽</t>
  </si>
  <si>
    <t>消　防　署</t>
  </si>
  <si>
    <t>－</t>
  </si>
  <si>
    <t>泥酔者・</t>
  </si>
  <si>
    <t>ガスコンロ</t>
  </si>
  <si>
    <t>放火(含疑い)</t>
  </si>
  <si>
    <t>職 員 数 ・</t>
  </si>
  <si>
    <t>団 員 数</t>
  </si>
  <si>
    <t>わいせつ物</t>
  </si>
  <si>
    <t>男</t>
  </si>
  <si>
    <t>女</t>
  </si>
  <si>
    <t>非侵入窃盗</t>
  </si>
  <si>
    <t>計</t>
  </si>
  <si>
    <t>触法少年</t>
  </si>
  <si>
    <t>ぐ犯少年</t>
  </si>
  <si>
    <t>酩酊</t>
  </si>
  <si>
    <t>泥酔・</t>
  </si>
  <si>
    <t>迷い人</t>
  </si>
  <si>
    <t>精神</t>
  </si>
  <si>
    <t>錯乱</t>
  </si>
  <si>
    <t>負傷・</t>
  </si>
  <si>
    <t>病人</t>
  </si>
  <si>
    <t>自殺</t>
  </si>
  <si>
    <t>企画</t>
  </si>
  <si>
    <t>要保</t>
  </si>
  <si>
    <t>護者</t>
  </si>
  <si>
    <t>脱院者</t>
  </si>
  <si>
    <t>障害者</t>
  </si>
  <si>
    <t>防　犯　相　談</t>
  </si>
  <si>
    <t>家　事　相　談</t>
  </si>
  <si>
    <t>民　事　相　談</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</si>
  <si>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</si>
  <si>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</si>
  <si>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</si>
  <si>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</si>
  <si>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</si>
  <si>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</si>
  <si>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</si>
  <si>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</si>
  <si>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</si>
  <si>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</si>
  <si>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１表　刑法犯罪種類別認知件数の推移</t>
  </si>
  <si>
    <t>種別</t>
  </si>
  <si>
    <t>16年</t>
  </si>
  <si>
    <t>17年</t>
  </si>
  <si>
    <t>18年</t>
  </si>
  <si>
    <t>凶悪犯</t>
  </si>
  <si>
    <t>小計</t>
  </si>
  <si>
    <t>殺人</t>
  </si>
  <si>
    <t>強盗</t>
  </si>
  <si>
    <t>放火</t>
  </si>
  <si>
    <t>性犯罪</t>
  </si>
  <si>
    <t>強姦</t>
  </si>
  <si>
    <t>粗暴犯</t>
  </si>
  <si>
    <t>凶器準備</t>
  </si>
  <si>
    <t>凶器準備集合</t>
  </si>
  <si>
    <t>暴行</t>
  </si>
  <si>
    <t>傷害</t>
  </si>
  <si>
    <t>脅迫</t>
  </si>
  <si>
    <t>恐喝</t>
  </si>
  <si>
    <t>窃盗犯</t>
  </si>
  <si>
    <t>侵入</t>
  </si>
  <si>
    <t>非侵入</t>
  </si>
  <si>
    <t>知能犯</t>
  </si>
  <si>
    <t>詐欺</t>
  </si>
  <si>
    <t>横領</t>
  </si>
  <si>
    <t>賄賂・職権濫用</t>
  </si>
  <si>
    <t>偽造</t>
  </si>
  <si>
    <t>汚職</t>
  </si>
  <si>
    <t>背任・斡旋利</t>
  </si>
  <si>
    <t>背任</t>
  </si>
  <si>
    <t>風俗犯</t>
  </si>
  <si>
    <t>賭博</t>
  </si>
  <si>
    <t>強制わいせつ</t>
  </si>
  <si>
    <t>公然わいせつ</t>
  </si>
  <si>
    <t>・わいせつ物</t>
  </si>
  <si>
    <t>堕胎</t>
  </si>
  <si>
    <t>ぞう物</t>
  </si>
  <si>
    <t>その他の刑法</t>
  </si>
  <si>
    <t>公務執行妨害</t>
  </si>
  <si>
    <t>住居侵入</t>
  </si>
  <si>
    <t>19年</t>
  </si>
  <si>
    <t>種別</t>
  </si>
  <si>
    <t>刑法犯</t>
  </si>
  <si>
    <t>犯罪少年</t>
  </si>
  <si>
    <t>小計</t>
  </si>
  <si>
    <t>窃　　　　　盗</t>
  </si>
  <si>
    <t>窃盗犯</t>
  </si>
  <si>
    <t>占有離脱物
横領</t>
  </si>
  <si>
    <t>侵入窃盗</t>
  </si>
  <si>
    <t>そ　　の　 他</t>
  </si>
  <si>
    <t>特別法違反</t>
  </si>
  <si>
    <t>銃刀法</t>
  </si>
  <si>
    <t>迷惑防止条例</t>
  </si>
  <si>
    <t>軽犯罪法</t>
  </si>
  <si>
    <t>毒劇物</t>
  </si>
  <si>
    <t>覚せい剤
取締法</t>
  </si>
  <si>
    <t>大麻法</t>
  </si>
  <si>
    <t>盗品</t>
  </si>
  <si>
    <t>不良行為少年</t>
  </si>
  <si>
    <t>特別法犯</t>
  </si>
  <si>
    <t>覚せい剤
取締法</t>
  </si>
  <si>
    <t>毒劇物法</t>
  </si>
  <si>
    <t>料理店</t>
  </si>
  <si>
    <t>社交営業</t>
  </si>
  <si>
    <t>ダンス教室</t>
  </si>
  <si>
    <t>麻雀</t>
  </si>
  <si>
    <t>ゲーム店</t>
  </si>
  <si>
    <t>店舗型</t>
  </si>
  <si>
    <t>無店舗型</t>
  </si>
  <si>
    <t>19</t>
  </si>
  <si>
    <t>　　　  1 ～ 6歳</t>
  </si>
  <si>
    <t>17</t>
  </si>
  <si>
    <t>18</t>
  </si>
  <si>
    <t>2</t>
  </si>
  <si>
    <t>3</t>
  </si>
  <si>
    <t>4</t>
  </si>
  <si>
    <t>5</t>
  </si>
  <si>
    <t>6</t>
  </si>
  <si>
    <t>7</t>
  </si>
  <si>
    <t>8</t>
  </si>
  <si>
    <t>9</t>
  </si>
  <si>
    <t>10</t>
  </si>
  <si>
    <t>11</t>
  </si>
  <si>
    <t>12</t>
  </si>
  <si>
    <t xml:space="preserve">　　
</t>
  </si>
  <si>
    <t>年度末現在</t>
  </si>
  <si>
    <t>安全運転
義務違反</t>
  </si>
  <si>
    <t>－</t>
  </si>
  <si>
    <t>たばこ</t>
  </si>
  <si>
    <t>マッチ</t>
  </si>
  <si>
    <t>こたつ</t>
  </si>
  <si>
    <t>20年</t>
  </si>
  <si>
    <t>器物損壊等</t>
  </si>
  <si>
    <t>占有離脱物横領</t>
  </si>
  <si>
    <t>占有離脱物
横領</t>
  </si>
  <si>
    <t>20</t>
  </si>
  <si>
    <t>平成20年12月31日現在</t>
  </si>
  <si>
    <t>平成20年</t>
  </si>
  <si>
    <t>平成21年3月31日現在</t>
  </si>
  <si>
    <t>平成21年3月31日現在</t>
  </si>
  <si>
    <t>深夜酒類提供
飲食店</t>
  </si>
  <si>
    <t>資料：東京消防庁立川消防署</t>
  </si>
  <si>
    <t>資料：東京消防庁立川消防署・立川市市民生活部防災課</t>
  </si>
  <si>
    <t>資料：市民生活部防災課</t>
  </si>
  <si>
    <t>資料：警視庁立川警察署</t>
  </si>
  <si>
    <t>資料：都市整備部道路課・交通対策課</t>
  </si>
  <si>
    <t>資料：市民生活部生活安全課</t>
  </si>
  <si>
    <t>資料：立川簡易裁判所</t>
  </si>
  <si>
    <t>資料：立川区検察庁</t>
  </si>
  <si>
    <t>　注：数値は、立川簡易裁判所管内のものである。</t>
  </si>
  <si>
    <t>　注１：数値は、立川簡易裁判所管内のものである。</t>
  </si>
  <si>
    <t xml:space="preserve">　注２：「刑事訴訟事件」とは、通常第一審及び再審事件をいう。 </t>
  </si>
  <si>
    <t xml:space="preserve">　注１：民事訴訟事件とは、通常訴訟事件、少額訴訟事件、小額訴訟判決に対する異議申立事件、手形 ・ </t>
  </si>
  <si>
    <t>　　　　小切手訴訟事件及び再審（訴訟）事件をいう。</t>
  </si>
  <si>
    <t>　注２：数値は、立川簡易裁判所管内 （立川市、府中市、昭島市、調布市、国分寺市、国立市、狛江市、</t>
  </si>
  <si>
    <t>　　　　東大和市及び武蔵村山市の9市の行政区域。以下同じ ）のものである。</t>
  </si>
  <si>
    <t>　注：数値は、立川区検察庁管内（区域は立川簡易裁判所管内と同じ）のものである。</t>
  </si>
  <si>
    <t>－</t>
  </si>
  <si>
    <t>－</t>
  </si>
  <si>
    <t>－</t>
  </si>
  <si>
    <t>－</t>
  </si>
  <si>
    <t>－</t>
  </si>
  <si>
    <t>－</t>
  </si>
  <si>
    <t>－</t>
  </si>
  <si>
    <t>わいせつ</t>
  </si>
  <si>
    <t>－</t>
  </si>
  <si>
    <t>－</t>
  </si>
  <si>
    <t>　注１：平成16年までの数値は、立川市内で発生したものである。</t>
  </si>
  <si>
    <t>　注２：平成16年までの数値は、刑法犯罪種類別発生状況の件数を掲載したものである。</t>
  </si>
  <si>
    <t>　注３：平成17年からの数値は、立川警察署管内(立川市及び国立市以下同じ)で発生したものである。</t>
  </si>
  <si>
    <t>　注１：数値は、立川警察署管内の少年の検挙・補導状況である。</t>
  </si>
  <si>
    <t>　注２：平成17年の数値から、男女別による標記をした。</t>
  </si>
  <si>
    <t>－</t>
  </si>
  <si>
    <t>－</t>
  </si>
  <si>
    <t>－</t>
  </si>
  <si>
    <t>－</t>
  </si>
  <si>
    <t>－</t>
  </si>
  <si>
    <t>－</t>
  </si>
  <si>
    <t>－</t>
  </si>
  <si>
    <t>10</t>
  </si>
  <si>
    <t>1</t>
  </si>
  <si>
    <t>3</t>
  </si>
  <si>
    <t>14</t>
  </si>
  <si>
    <t>8</t>
  </si>
  <si>
    <t>6</t>
  </si>
  <si>
    <t>2</t>
  </si>
  <si>
    <t>4</t>
  </si>
  <si>
    <t>13</t>
  </si>
  <si>
    <t>9</t>
  </si>
  <si>
    <t>－</t>
  </si>
  <si>
    <t>ＤＶ・</t>
  </si>
  <si>
    <t>ｽﾄｰｶｰ</t>
  </si>
  <si>
    <t>17</t>
  </si>
  <si>
    <t>18</t>
  </si>
  <si>
    <t>20</t>
  </si>
  <si>
    <t>. 1</t>
  </si>
  <si>
    <t xml:space="preserve">  2</t>
  </si>
  <si>
    <t xml:space="preserve"> 10</t>
  </si>
  <si>
    <t>キャバレー</t>
  </si>
  <si>
    <t>パチンコ</t>
  </si>
  <si>
    <t>－</t>
  </si>
  <si>
    <t>　注：数値は、立川警察署管内の保護状況である。</t>
  </si>
  <si>
    <t>　注：数値は、立川警察署管内の事業所数である。</t>
  </si>
  <si>
    <t>　注：数値は、立川警察署管内の取扱状況である。</t>
  </si>
  <si>
    <t>　注１：平成16年までの数値は、立川市内で発生したものである。</t>
  </si>
  <si>
    <t>　注２：平成17年以降の数値は、立川警察署管内で発生したものである。</t>
  </si>
  <si>
    <t>　注：数値は、立川警察署管内で発生した交通事故によるものである。</t>
  </si>
  <si>
    <t>　注１：数値は、立川警察署管内で発生したものである。</t>
  </si>
  <si>
    <t>　注２：原付自転車以上を車とした。</t>
  </si>
  <si>
    <t>　注３：率の総数は端数処理により一致しない場合もある。</t>
  </si>
  <si>
    <t xml:space="preserve"> 7 ～ 12</t>
  </si>
  <si>
    <t>13 ～ 15</t>
  </si>
  <si>
    <t>16 ～ 19</t>
  </si>
  <si>
    <t>20 ～ 29</t>
  </si>
  <si>
    <t>30 ～ 39</t>
  </si>
  <si>
    <t>40 ～ 49</t>
  </si>
  <si>
    <t>50 ～ 59</t>
  </si>
  <si>
    <t>－</t>
  </si>
  <si>
    <t>－</t>
  </si>
  <si>
    <t>ｍ</t>
  </si>
  <si>
    <t>ｍ</t>
  </si>
  <si>
    <t>Ａコース</t>
  </si>
  <si>
    <t>Ｂコース</t>
  </si>
  <si>
    <t>　注：数値は、立川警察署管内で発生したものである。</t>
  </si>
  <si>
    <t>　注：19年度制度改正により、70歳以上および市心障手当受給者は、申請が必要となった。</t>
  </si>
  <si>
    <t>　注５：損害見積額は端数処理を行っているため、総額は一致しない。</t>
  </si>
  <si>
    <t>. 1</t>
  </si>
  <si>
    <t xml:space="preserve">  2</t>
  </si>
  <si>
    <t xml:space="preserve"> 11</t>
  </si>
  <si>
    <t xml:space="preserve"> 12</t>
  </si>
  <si>
    <t>　注１：｢全焼｣＝建物の70％以上を焼損したもの又はこれ未満であっても残存部分に補修を加えても再使用</t>
  </si>
  <si>
    <t>　　　　できないもの。</t>
  </si>
  <si>
    <t>　注２：｢半焼｣＝建物の20％以上70％未満を焼損したもの。</t>
  </si>
  <si>
    <t>　注３：｢部分焼｣＝全焼、半焼及びぼやのいずれにも該当しないもの。</t>
  </si>
  <si>
    <t>　　　　したもの。</t>
  </si>
  <si>
    <t>　注４：｢ぼや｣＝建物の10％未満を焼損した場合でかつ焼損表面積が1㎡未満のもの又は収容物のみを焼損</t>
  </si>
  <si>
    <t>　注：（　　）内の数字は非常用車両の内数。</t>
  </si>
  <si>
    <t>　注：消防水利に指定されているもの。</t>
  </si>
  <si>
    <t>－</t>
  </si>
  <si>
    <t>　注：近隣署所からの出場も含む。</t>
  </si>
  <si>
    <t>20</t>
  </si>
  <si>
    <t>.</t>
  </si>
  <si>
    <t>1</t>
  </si>
  <si>
    <t>－</t>
  </si>
  <si>
    <t>　注：表中の損害額欄は、端数処理により一致しない場合がある。</t>
  </si>
  <si>
    <t>資料：東京消防庁立川消防署・東久留米市消防本部・稲城市消防本部</t>
  </si>
  <si>
    <t>資料：警視庁総務部文書課「警視庁の統計」</t>
  </si>
  <si>
    <t>資料：警視庁総務部文書課「警視庁の統計」</t>
  </si>
  <si>
    <t>２表　少年犯罪種類別検挙 ・ 補導状況 （人員） の推移</t>
  </si>
  <si>
    <t>資料：警視庁総務部文書課「警視庁の統計」</t>
  </si>
  <si>
    <r>
      <t>（単位：ｍ</t>
    </r>
    <r>
      <rPr>
        <vertAlign val="superscript"/>
        <sz val="7"/>
        <rFont val="ＭＳ 明朝"/>
        <family val="1"/>
      </rPr>
      <t>2</t>
    </r>
    <r>
      <rPr>
        <sz val="9"/>
        <rFont val="ＭＳ 明朝"/>
        <family val="1"/>
      </rPr>
      <t>，千円）</t>
    </r>
  </si>
  <si>
    <r>
      <t>（単位：ｍ</t>
    </r>
    <r>
      <rPr>
        <vertAlign val="superscript"/>
        <sz val="9"/>
        <rFont val="ＭＳ 明朝"/>
        <family val="1"/>
      </rPr>
      <t>2</t>
    </r>
    <r>
      <rPr>
        <sz val="9"/>
        <rFont val="ＭＳ 明朝"/>
        <family val="1"/>
      </rPr>
      <t>，千円）</t>
    </r>
  </si>
  <si>
    <t>　注３：「その他の事件」とは、刑事訴訟、略式及び交通即決事件以外の事件をいう。</t>
  </si>
  <si>
    <t>　注３：特別法犯については、男女合計数である。</t>
  </si>
  <si>
    <t xml:space="preserve">（単位：％，千円） </t>
  </si>
  <si>
    <t>第９章　司法・警察・消防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</si>
</sst>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s>
  <fonts count="22">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48"/>
      <name val="HG丸ｺﾞｼｯｸM-PRO"/>
      <family val="3"/>
    </font>
    <font>
      <sz val="11"/>
      <color indexed="9"/>
      <name val="ＭＳ Ｐゴシック"/>
      <family val="3"/>
    </font>
    <font>
      <sz val="10"/>
      <color indexed="9"/>
      <name val="ＭＳ Ｐゴシック"/>
      <family val="3"/>
    </font>
    <font>
      <sz val="9"/>
      <name val="ＭＳ 明朝"/>
      <family val="1"/>
    </font>
    <font>
      <sz val="10"/>
      <name val="ＭＳ Ｐ明朝"/>
      <family val="1"/>
    </font>
    <font>
      <sz val="11"/>
      <name val="ＭＳ Ｐ明朝"/>
      <family val="1"/>
    </font>
    <font>
      <sz val="9"/>
      <name val="ＭＳ Ｐ明朝"/>
      <family val="1"/>
    </font>
    <font>
      <sz val="8"/>
      <name val="ＭＳ Ｐ明朝"/>
      <family val="1"/>
    </font>
    <font>
      <sz val="10"/>
      <name val="ＭＳ 明朝"/>
      <family val="1"/>
    </font>
    <font>
      <b/>
      <sz val="10"/>
      <name val="ＭＳ Ｐ明朝"/>
      <family val="1"/>
    </font>
    <font>
      <vertAlign val="superscript"/>
      <sz val="7"/>
      <name val="ＭＳ 明朝"/>
      <family val="1"/>
    </font>
    <font>
      <vertAlign val="superscript"/>
      <sz val="9"/>
      <name val="ＭＳ 明朝"/>
      <family val="1"/>
    </font>
    <font>
      <sz val="11"/>
      <name val="ＭＳ 明朝"/>
      <family val="1"/>
    </font>
    <font>
      <sz val="36"/>
      <name val="HG丸ｺﾞｼｯｸM-PRO"/>
      <family val="3"/>
    </font>
  </fonts>
  <fills count="2">
    <fill>
      <patternFill/>
    </fill>
    <fill>
      <patternFill patternType="gray125"/>
    </fill>
  </fills>
  <borders count="41">
    <border>
      <left/>
      <right/>
      <top/>
      <bottom/>
      <diagonal/>
    </border>
    <border>
      <left>
        <color indexed="63"/>
      </left>
      <right>
        <color indexed="63"/>
      </right>
      <top style="thin"/>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hair"/>
      <bottom style="hair"/>
    </border>
    <border>
      <left>
        <color indexed="63"/>
      </left>
      <right>
        <color indexed="63"/>
      </right>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color indexed="63"/>
      </bottom>
    </border>
    <border>
      <left style="hair"/>
      <right style="hair"/>
      <top style="thin"/>
      <bottom>
        <color indexed="63"/>
      </bottom>
    </border>
    <border>
      <left>
        <color indexed="63"/>
      </left>
      <right>
        <color indexed="63"/>
      </right>
      <top>
        <color indexed="63"/>
      </top>
      <bottom style="hair"/>
    </border>
    <border>
      <left style="hair"/>
      <right style="hair"/>
      <top>
        <color indexed="63"/>
      </top>
      <bottom style="thin"/>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style="hair"/>
      <bottom style="thin"/>
    </border>
    <border>
      <left style="hair"/>
      <right style="hair"/>
      <top style="thin"/>
      <bottom style="thin"/>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hair"/>
      <top style="thin"/>
      <bottom style="hair"/>
    </border>
    <border>
      <left style="hair"/>
      <right style="hair"/>
      <top style="hair"/>
      <bottom>
        <color indexed="63"/>
      </bottom>
    </border>
    <border>
      <left style="hair"/>
      <right style="hair"/>
      <top>
        <color indexed="63"/>
      </top>
      <bottom>
        <color indexed="63"/>
      </bottom>
    </border>
    <border>
      <left style="hair"/>
      <right>
        <color indexed="63"/>
      </right>
      <top style="thin"/>
      <bottom>
        <color indexed="63"/>
      </bottom>
    </border>
    <border>
      <left style="thin"/>
      <right>
        <color indexed="63"/>
      </right>
      <top>
        <color indexed="63"/>
      </top>
      <bottom>
        <color indexed="63"/>
      </bottom>
    </border>
    <border>
      <left style="hair"/>
      <right style="thin"/>
      <top style="thin"/>
      <bottom style="hair"/>
    </border>
    <border>
      <left>
        <color indexed="63"/>
      </left>
      <right>
        <color indexed="63"/>
      </right>
      <top style="thin"/>
      <bottom style="hair"/>
    </border>
    <border>
      <left>
        <color indexed="63"/>
      </left>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68">
    <xf numFmtId="0" fontId="0" fillId="0" borderId="0" xfId="0" applyAlignment="1">
      <alignment/>
    </xf>
    <xf numFmtId="176" fontId="4" fillId="0" borderId="0" xfId="0" applyNumberFormat="1" applyFont="1" applyBorder="1" applyAlignment="1">
      <alignment horizontal="right" vertical="center"/>
    </xf>
    <xf numFmtId="0" fontId="0" fillId="0" borderId="0" xfId="0" applyBorder="1" applyAlignment="1">
      <alignment/>
    </xf>
    <xf numFmtId="0" fontId="0" fillId="0" borderId="1" xfId="0" applyBorder="1" applyAlignment="1">
      <alignment/>
    </xf>
    <xf numFmtId="0" fontId="0" fillId="0" borderId="0" xfId="0" applyAlignment="1">
      <alignment/>
    </xf>
    <xf numFmtId="0" fontId="5" fillId="0" borderId="0" xfId="0" applyFont="1" applyAlignment="1">
      <alignment horizontal="left"/>
    </xf>
    <xf numFmtId="0" fontId="3" fillId="0" borderId="0" xfId="0" applyNumberFormat="1" applyFont="1" applyAlignment="1">
      <alignment/>
    </xf>
    <xf numFmtId="0" fontId="2" fillId="0" borderId="0" xfId="0" applyNumberFormat="1" applyFont="1" applyAlignment="1">
      <alignment/>
    </xf>
    <xf numFmtId="176" fontId="4" fillId="0" borderId="0" xfId="0" applyNumberFormat="1" applyFont="1" applyFill="1" applyBorder="1" applyAlignment="1">
      <alignment horizontal="right" vertical="center"/>
    </xf>
    <xf numFmtId="0" fontId="0" fillId="0" borderId="0" xfId="0" applyFill="1" applyAlignment="1">
      <alignment/>
    </xf>
    <xf numFmtId="176"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Fill="1" applyAlignment="1">
      <alignment horizontal="right"/>
    </xf>
    <xf numFmtId="0" fontId="5" fillId="0" borderId="0" xfId="0" applyFont="1" applyFill="1" applyBorder="1" applyAlignment="1">
      <alignment horizontal="right"/>
    </xf>
    <xf numFmtId="0" fontId="0" fillId="0" borderId="0" xfId="0" applyFill="1" applyBorder="1" applyAlignment="1">
      <alignment horizontal="center" vertical="distributed" textRotation="255"/>
    </xf>
    <xf numFmtId="0" fontId="0" fillId="0" borderId="0" xfId="0" applyFill="1" applyBorder="1" applyAlignment="1">
      <alignment horizontal="right" vertical="center"/>
    </xf>
    <xf numFmtId="0" fontId="0" fillId="0" borderId="0" xfId="0" applyFill="1" applyBorder="1" applyAlignment="1">
      <alignment/>
    </xf>
    <xf numFmtId="0" fontId="4" fillId="0" borderId="0" xfId="0" applyFont="1" applyFill="1" applyBorder="1" applyAlignment="1">
      <alignment horizontal="right" vertical="center"/>
    </xf>
    <xf numFmtId="0" fontId="0" fillId="0" borderId="0" xfId="0" applyFill="1" applyAlignment="1">
      <alignment/>
    </xf>
    <xf numFmtId="0" fontId="5" fillId="0" borderId="0" xfId="0" applyFont="1" applyAlignment="1">
      <alignment/>
    </xf>
    <xf numFmtId="0" fontId="5" fillId="0" borderId="0" xfId="0" applyFont="1" applyFill="1" applyAlignment="1">
      <alignment/>
    </xf>
    <xf numFmtId="0" fontId="0" fillId="0" borderId="1" xfId="0" applyFill="1" applyBorder="1" applyAlignment="1">
      <alignment/>
    </xf>
    <xf numFmtId="0" fontId="0" fillId="0" borderId="0" xfId="0" applyFill="1" applyBorder="1" applyAlignment="1">
      <alignment horizontal="center"/>
    </xf>
    <xf numFmtId="0" fontId="2" fillId="0" borderId="0" xfId="0" applyFont="1" applyAlignment="1">
      <alignment/>
    </xf>
    <xf numFmtId="49" fontId="5" fillId="0" borderId="0" xfId="0" applyNumberFormat="1" applyFont="1" applyBorder="1" applyAlignment="1">
      <alignment horizontal="center"/>
    </xf>
    <xf numFmtId="0" fontId="2" fillId="0" borderId="0" xfId="0" applyFont="1" applyFill="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top" wrapText="1"/>
    </xf>
    <xf numFmtId="0" fontId="5" fillId="0" borderId="0" xfId="0" applyNumberFormat="1"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xf>
    <xf numFmtId="0" fontId="0" fillId="0" borderId="0" xfId="0" applyFill="1" applyBorder="1" applyAlignment="1">
      <alignment vertical="center"/>
    </xf>
    <xf numFmtId="49" fontId="5" fillId="0" borderId="0" xfId="0" applyNumberFormat="1" applyFont="1" applyBorder="1" applyAlignment="1">
      <alignment/>
    </xf>
    <xf numFmtId="49" fontId="5" fillId="0" borderId="0" xfId="0" applyNumberFormat="1" applyFont="1" applyFill="1" applyBorder="1" applyAlignment="1">
      <alignment/>
    </xf>
    <xf numFmtId="0" fontId="0" fillId="0" borderId="1" xfId="0" applyFill="1" applyBorder="1" applyAlignment="1">
      <alignment/>
    </xf>
    <xf numFmtId="181" fontId="0" fillId="0" borderId="0" xfId="0" applyNumberFormat="1" applyAlignment="1">
      <alignment/>
    </xf>
    <xf numFmtId="181" fontId="0" fillId="0" borderId="0" xfId="0" applyNumberFormat="1" applyAlignment="1">
      <alignment/>
    </xf>
    <xf numFmtId="0" fontId="5" fillId="0" borderId="0" xfId="0" applyFont="1" applyFill="1" applyAlignment="1">
      <alignment/>
    </xf>
    <xf numFmtId="0" fontId="0" fillId="0" borderId="0" xfId="0" applyFill="1" applyAlignment="1">
      <alignment shrinkToFit="1"/>
    </xf>
    <xf numFmtId="0" fontId="8" fillId="0" borderId="0" xfId="0" applyFont="1" applyAlignment="1">
      <alignment/>
    </xf>
    <xf numFmtId="0" fontId="9"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horizontal="right"/>
    </xf>
    <xf numFmtId="0" fontId="5" fillId="0" borderId="0" xfId="0" applyFont="1" applyAlignment="1">
      <alignment horizontal="right"/>
    </xf>
    <xf numFmtId="0" fontId="4" fillId="0" borderId="0" xfId="0" applyFont="1" applyFill="1" applyBorder="1" applyAlignment="1">
      <alignment vertical="center" shrinkToFit="1"/>
    </xf>
    <xf numFmtId="176" fontId="10" fillId="0" borderId="0" xfId="0" applyNumberFormat="1" applyFont="1" applyFill="1" applyBorder="1" applyAlignment="1">
      <alignment vertical="center"/>
    </xf>
    <xf numFmtId="0" fontId="5" fillId="0" borderId="0" xfId="0" applyNumberFormat="1" applyFont="1" applyFill="1" applyBorder="1" applyAlignment="1">
      <alignment horizontal="right"/>
    </xf>
    <xf numFmtId="0" fontId="3" fillId="0" borderId="0" xfId="0" applyFont="1" applyAlignment="1">
      <alignment horizontal="left" indent="1"/>
    </xf>
    <xf numFmtId="0" fontId="3" fillId="0" borderId="0" xfId="0" applyFont="1" applyFill="1" applyAlignment="1">
      <alignment horizontal="left" indent="1"/>
    </xf>
    <xf numFmtId="0" fontId="0" fillId="0" borderId="0" xfId="0" applyFill="1" applyAlignment="1">
      <alignment vertical="distributed"/>
    </xf>
    <xf numFmtId="0" fontId="3" fillId="0" borderId="0" xfId="0" applyFont="1" applyAlignment="1">
      <alignment horizontal="left" vertical="top" indent="1"/>
    </xf>
    <xf numFmtId="0" fontId="2" fillId="0" borderId="0" xfId="0" applyFont="1" applyFill="1" applyAlignment="1">
      <alignment vertical="center"/>
    </xf>
    <xf numFmtId="0" fontId="3" fillId="0" borderId="0" xfId="0" applyNumberFormat="1" applyFont="1" applyFill="1" applyAlignment="1">
      <alignment horizontal="left" indent="1"/>
    </xf>
    <xf numFmtId="0" fontId="2" fillId="0" borderId="0" xfId="0" applyNumberFormat="1" applyFont="1" applyAlignment="1">
      <alignment vertical="center"/>
    </xf>
    <xf numFmtId="0" fontId="2" fillId="0" borderId="0" xfId="0" applyFont="1" applyAlignment="1">
      <alignment vertical="center"/>
    </xf>
    <xf numFmtId="0" fontId="3" fillId="0" borderId="0" xfId="0" applyFont="1" applyFill="1" applyAlignment="1">
      <alignment horizontal="left" vertical="top" indent="1"/>
    </xf>
    <xf numFmtId="187" fontId="4" fillId="0" borderId="0" xfId="0" applyNumberFormat="1" applyFont="1" applyFill="1" applyBorder="1" applyAlignment="1">
      <alignment horizontal="right" vertical="center"/>
    </xf>
    <xf numFmtId="187" fontId="4" fillId="0" borderId="0" xfId="0" applyNumberFormat="1" applyFont="1" applyAlignment="1">
      <alignment horizontal="right" vertical="center"/>
    </xf>
    <xf numFmtId="176" fontId="12" fillId="0" borderId="0" xfId="0" applyNumberFormat="1" applyFont="1" applyFill="1" applyAlignment="1">
      <alignment vertical="center"/>
    </xf>
    <xf numFmtId="0" fontId="12" fillId="0" borderId="2" xfId="0" applyFont="1" applyFill="1" applyBorder="1" applyAlignment="1">
      <alignment horizontal="distributed" vertical="center"/>
    </xf>
    <xf numFmtId="0" fontId="12" fillId="0" borderId="2" xfId="0" applyFont="1" applyFill="1" applyBorder="1" applyAlignment="1">
      <alignment horizontal="distributed" vertical="center" shrinkToFit="1"/>
    </xf>
    <xf numFmtId="176" fontId="12"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5" fillId="0" borderId="1" xfId="0" applyFont="1" applyFill="1" applyBorder="1" applyAlignment="1">
      <alignmen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4" xfId="0" applyFill="1" applyBorder="1" applyAlignment="1">
      <alignment/>
    </xf>
    <xf numFmtId="0" fontId="11" fillId="0" borderId="1" xfId="0" applyFont="1" applyFill="1" applyBorder="1" applyAlignment="1">
      <alignment horizontal="left" indent="1"/>
    </xf>
    <xf numFmtId="0" fontId="11" fillId="0" borderId="0" xfId="0" applyFont="1" applyFill="1" applyAlignment="1">
      <alignment horizontal="left" inden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9" xfId="0" applyFont="1" applyFill="1" applyBorder="1" applyAlignment="1">
      <alignment/>
    </xf>
    <xf numFmtId="0" fontId="13" fillId="0" borderId="0" xfId="0" applyFont="1" applyFill="1" applyAlignment="1">
      <alignment/>
    </xf>
    <xf numFmtId="0" fontId="13" fillId="0" borderId="0" xfId="0" applyFont="1" applyFill="1" applyAlignment="1">
      <alignment horizontal="center"/>
    </xf>
    <xf numFmtId="0" fontId="12" fillId="0" borderId="3" xfId="0" applyFont="1" applyFill="1" applyBorder="1" applyAlignment="1">
      <alignment horizontal="center" vertical="center"/>
    </xf>
    <xf numFmtId="176" fontId="12" fillId="0" borderId="0" xfId="0" applyNumberFormat="1" applyFont="1" applyFill="1" applyAlignment="1">
      <alignment horizontal="right" vertical="center"/>
    </xf>
    <xf numFmtId="176" fontId="12" fillId="0" borderId="0" xfId="0" applyNumberFormat="1" applyFont="1" applyFill="1" applyBorder="1" applyAlignment="1">
      <alignment horizontal="right" vertical="center"/>
    </xf>
    <xf numFmtId="0" fontId="12" fillId="0" borderId="9" xfId="0" applyFont="1" applyFill="1" applyBorder="1" applyAlignment="1">
      <alignment horizontal="center" vertical="center"/>
    </xf>
    <xf numFmtId="0" fontId="5" fillId="0" borderId="1" xfId="0" applyFont="1" applyFill="1" applyBorder="1" applyAlignment="1">
      <alignment/>
    </xf>
    <xf numFmtId="0" fontId="11" fillId="0" borderId="0" xfId="0" applyNumberFormat="1" applyFont="1" applyFill="1" applyBorder="1" applyAlignment="1">
      <alignment horizontal="left" indent="1"/>
    </xf>
    <xf numFmtId="0" fontId="11" fillId="0" borderId="0" xfId="0" applyFont="1" applyFill="1" applyBorder="1" applyAlignment="1">
      <alignment horizontal="left" vertical="center" indent="1"/>
    </xf>
    <xf numFmtId="0" fontId="11" fillId="0" borderId="0" xfId="0" applyNumberFormat="1" applyFont="1" applyFill="1" applyAlignment="1">
      <alignment horizontal="left" vertical="top" indent="1"/>
    </xf>
    <xf numFmtId="0" fontId="4" fillId="0" borderId="6" xfId="0" applyFont="1" applyFill="1" applyBorder="1" applyAlignment="1">
      <alignment horizontal="center" vertical="center"/>
    </xf>
    <xf numFmtId="0" fontId="12" fillId="0" borderId="8" xfId="0" applyFont="1" applyFill="1" applyBorder="1" applyAlignment="1">
      <alignment horizontal="center" vertical="center" textRotation="255" shrinkToFit="1"/>
    </xf>
    <xf numFmtId="0" fontId="12" fillId="0" borderId="2" xfId="0" applyFont="1" applyFill="1" applyBorder="1" applyAlignment="1">
      <alignment horizontal="center" vertical="center" shrinkToFit="1"/>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Border="1" applyAlignment="1">
      <alignment vertical="center"/>
    </xf>
    <xf numFmtId="0" fontId="12" fillId="0" borderId="3" xfId="0" applyFont="1" applyFill="1" applyBorder="1" applyAlignment="1">
      <alignment horizontal="distributed" vertical="center"/>
    </xf>
    <xf numFmtId="0" fontId="12" fillId="0" borderId="12" xfId="0" applyFont="1" applyFill="1" applyBorder="1" applyAlignment="1">
      <alignment/>
    </xf>
    <xf numFmtId="0" fontId="12" fillId="0" borderId="4" xfId="0" applyFont="1" applyFill="1" applyBorder="1" applyAlignment="1">
      <alignment horizontal="distributed" vertical="center"/>
    </xf>
    <xf numFmtId="0" fontId="13" fillId="0" borderId="0" xfId="0" applyFont="1" applyFill="1" applyBorder="1" applyAlignment="1">
      <alignment/>
    </xf>
    <xf numFmtId="0" fontId="12" fillId="0" borderId="8" xfId="0" applyFont="1" applyFill="1" applyBorder="1" applyAlignment="1">
      <alignment horizontal="center" vertical="distributed" textRotation="255" shrinkToFit="1"/>
    </xf>
    <xf numFmtId="0" fontId="14" fillId="0" borderId="2" xfId="0" applyFont="1" applyFill="1" applyBorder="1" applyAlignment="1">
      <alignment horizontal="center" vertical="center" shrinkToFit="1"/>
    </xf>
    <xf numFmtId="0" fontId="13" fillId="0" borderId="13" xfId="0" applyFont="1" applyFill="1" applyBorder="1" applyAlignment="1">
      <alignment/>
    </xf>
    <xf numFmtId="0" fontId="13" fillId="0" borderId="12" xfId="0" applyFont="1" applyFill="1" applyBorder="1" applyAlignment="1">
      <alignment/>
    </xf>
    <xf numFmtId="0" fontId="13" fillId="0" borderId="4" xfId="0" applyFont="1" applyFill="1" applyBorder="1" applyAlignment="1">
      <alignment/>
    </xf>
    <xf numFmtId="0" fontId="0" fillId="0" borderId="0" xfId="0" applyBorder="1" applyAlignment="1">
      <alignment/>
    </xf>
    <xf numFmtId="0" fontId="4" fillId="0" borderId="1" xfId="0" applyFont="1" applyBorder="1" applyAlignment="1">
      <alignment vertical="distributed" textRotation="255"/>
    </xf>
    <xf numFmtId="0" fontId="0" fillId="0" borderId="7" xfId="0" applyFill="1" applyBorder="1" applyAlignment="1">
      <alignment horizontal="center"/>
    </xf>
    <xf numFmtId="0" fontId="0" fillId="0" borderId="8" xfId="0" applyFill="1" applyBorder="1" applyAlignment="1">
      <alignment horizontal="center"/>
    </xf>
    <xf numFmtId="0" fontId="11" fillId="0" borderId="0" xfId="0" applyFont="1" applyAlignment="1">
      <alignment horizontal="left" indent="1"/>
    </xf>
    <xf numFmtId="0" fontId="12" fillId="0" borderId="2" xfId="0" applyFont="1" applyBorder="1" applyAlignment="1">
      <alignment horizontal="distributed" vertical="center"/>
    </xf>
    <xf numFmtId="0" fontId="12" fillId="0" borderId="7" xfId="0" applyFont="1" applyBorder="1" applyAlignment="1">
      <alignment horizontal="distributed" vertical="center"/>
    </xf>
    <xf numFmtId="180" fontId="12" fillId="0" borderId="0" xfId="0" applyNumberFormat="1" applyFont="1" applyBorder="1" applyAlignment="1">
      <alignment vertical="center"/>
    </xf>
    <xf numFmtId="180" fontId="12" fillId="0" borderId="0" xfId="0" applyNumberFormat="1" applyFont="1" applyBorder="1" applyAlignment="1">
      <alignment horizontal="right" vertical="center"/>
    </xf>
    <xf numFmtId="0" fontId="13" fillId="0" borderId="8" xfId="0" applyFont="1" applyBorder="1" applyAlignment="1">
      <alignment/>
    </xf>
    <xf numFmtId="0" fontId="15" fillId="0" borderId="2" xfId="0" applyFont="1" applyBorder="1" applyAlignment="1">
      <alignment horizontal="distributed" vertical="center"/>
    </xf>
    <xf numFmtId="0" fontId="13" fillId="0" borderId="10" xfId="0" applyFont="1" applyBorder="1" applyAlignment="1">
      <alignment/>
    </xf>
    <xf numFmtId="0" fontId="13" fillId="0" borderId="11" xfId="0" applyFont="1" applyBorder="1" applyAlignment="1">
      <alignment/>
    </xf>
    <xf numFmtId="0" fontId="13" fillId="0" borderId="14" xfId="0" applyFont="1" applyBorder="1" applyAlignment="1">
      <alignment/>
    </xf>
    <xf numFmtId="0" fontId="13" fillId="0" borderId="15" xfId="0" applyFont="1" applyBorder="1" applyAlignment="1">
      <alignment/>
    </xf>
    <xf numFmtId="0" fontId="12" fillId="0" borderId="12" xfId="0" applyFont="1" applyBorder="1" applyAlignment="1">
      <alignment vertical="distributed" textRotation="255"/>
    </xf>
    <xf numFmtId="0" fontId="12" fillId="0" borderId="12" xfId="0" applyFont="1" applyBorder="1" applyAlignment="1">
      <alignment horizontal="distributed" vertical="center"/>
    </xf>
    <xf numFmtId="0" fontId="12" fillId="0" borderId="4" xfId="0" applyFont="1" applyBorder="1" applyAlignment="1">
      <alignment horizontal="distributed" vertical="center"/>
    </xf>
    <xf numFmtId="0" fontId="13" fillId="0" borderId="0" xfId="0" applyFont="1" applyBorder="1" applyAlignment="1">
      <alignment vertical="center"/>
    </xf>
    <xf numFmtId="0" fontId="13" fillId="0" borderId="7" xfId="0" applyFont="1" applyBorder="1" applyAlignment="1">
      <alignment horizontal="center"/>
    </xf>
    <xf numFmtId="0" fontId="13" fillId="0" borderId="7" xfId="0" applyFont="1" applyFill="1" applyBorder="1" applyAlignment="1">
      <alignment horizontal="center"/>
    </xf>
    <xf numFmtId="0" fontId="13" fillId="0" borderId="0" xfId="0" applyFont="1" applyFill="1" applyBorder="1" applyAlignment="1">
      <alignment vertical="center"/>
    </xf>
    <xf numFmtId="0" fontId="12" fillId="0" borderId="0" xfId="0" applyFont="1" applyBorder="1" applyAlignment="1">
      <alignment/>
    </xf>
    <xf numFmtId="0" fontId="12" fillId="0" borderId="0" xfId="0" applyFont="1" applyFill="1" applyBorder="1" applyAlignment="1">
      <alignment/>
    </xf>
    <xf numFmtId="0" fontId="12" fillId="0" borderId="0" xfId="0" applyFont="1" applyBorder="1" applyAlignment="1">
      <alignment vertical="center"/>
    </xf>
    <xf numFmtId="0" fontId="12" fillId="0" borderId="0" xfId="0" applyFont="1" applyBorder="1" applyAlignment="1">
      <alignment horizontal="right"/>
    </xf>
    <xf numFmtId="0" fontId="12" fillId="0" borderId="0" xfId="0" applyFont="1" applyFill="1" applyBorder="1" applyAlignment="1">
      <alignment horizontal="right"/>
    </xf>
    <xf numFmtId="0" fontId="12" fillId="0" borderId="8" xfId="0" applyFont="1" applyBorder="1" applyAlignment="1">
      <alignment horizontal="distributed" vertical="center"/>
    </xf>
    <xf numFmtId="0" fontId="14" fillId="0" borderId="2" xfId="0" applyFont="1" applyBorder="1" applyAlignment="1">
      <alignment horizontal="distributed" vertical="center"/>
    </xf>
    <xf numFmtId="0" fontId="12" fillId="0" borderId="0" xfId="0" applyFont="1" applyAlignment="1">
      <alignment/>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180" fontId="12" fillId="0" borderId="0" xfId="0" applyNumberFormat="1" applyFont="1" applyBorder="1" applyAlignment="1">
      <alignment/>
    </xf>
    <xf numFmtId="176" fontId="12" fillId="0" borderId="0" xfId="0" applyNumberFormat="1" applyFont="1" applyBorder="1" applyAlignment="1">
      <alignment/>
    </xf>
    <xf numFmtId="0" fontId="13" fillId="0" borderId="12" xfId="0" applyFont="1" applyBorder="1" applyAlignment="1">
      <alignment/>
    </xf>
    <xf numFmtId="0" fontId="13" fillId="0" borderId="4" xfId="0" applyFont="1" applyBorder="1" applyAlignment="1">
      <alignment/>
    </xf>
    <xf numFmtId="0" fontId="13" fillId="0" borderId="0" xfId="0" applyFont="1" applyBorder="1" applyAlignment="1">
      <alignment/>
    </xf>
    <xf numFmtId="0" fontId="15" fillId="0" borderId="2" xfId="0" applyFont="1" applyBorder="1" applyAlignment="1">
      <alignment horizontal="center" vertical="center" shrinkToFit="1"/>
    </xf>
    <xf numFmtId="0" fontId="5" fillId="0" borderId="0" xfId="0" applyFont="1" applyBorder="1" applyAlignment="1">
      <alignment/>
    </xf>
    <xf numFmtId="49" fontId="4" fillId="0" borderId="3" xfId="0" applyNumberFormat="1" applyFont="1" applyFill="1" applyBorder="1" applyAlignment="1">
      <alignment horizontal="center" vertical="center"/>
    </xf>
    <xf numFmtId="0" fontId="0" fillId="0" borderId="12" xfId="0" applyFill="1" applyBorder="1" applyAlignment="1">
      <alignment/>
    </xf>
    <xf numFmtId="0" fontId="12" fillId="0" borderId="7" xfId="0" applyFont="1" applyBorder="1" applyAlignment="1">
      <alignment horizontal="center" vertical="center"/>
    </xf>
    <xf numFmtId="0" fontId="12" fillId="0" borderId="16" xfId="0" applyFont="1" applyBorder="1" applyAlignment="1">
      <alignment horizontal="center" vertical="top"/>
    </xf>
    <xf numFmtId="0" fontId="14" fillId="0" borderId="7" xfId="0" applyFont="1" applyBorder="1" applyAlignment="1">
      <alignment horizontal="center" vertical="center"/>
    </xf>
    <xf numFmtId="0" fontId="13" fillId="0" borderId="9" xfId="0" applyFont="1" applyBorder="1" applyAlignment="1">
      <alignment/>
    </xf>
    <xf numFmtId="176" fontId="12" fillId="0" borderId="0" xfId="0" applyNumberFormat="1" applyFont="1" applyBorder="1" applyAlignment="1">
      <alignment horizontal="right" vertical="center"/>
    </xf>
    <xf numFmtId="176" fontId="12" fillId="0" borderId="0" xfId="0" applyNumberFormat="1" applyFont="1" applyBorder="1" applyAlignment="1">
      <alignment vertical="center"/>
    </xf>
    <xf numFmtId="0" fontId="13" fillId="0" borderId="1" xfId="0" applyFont="1" applyBorder="1" applyAlignment="1">
      <alignment/>
    </xf>
    <xf numFmtId="49" fontId="12" fillId="0" borderId="1" xfId="0" applyNumberFormat="1" applyFont="1" applyBorder="1" applyAlignment="1">
      <alignment horizontal="center" vertical="center"/>
    </xf>
    <xf numFmtId="176" fontId="12" fillId="0" borderId="1" xfId="0" applyNumberFormat="1" applyFont="1" applyBorder="1" applyAlignment="1">
      <alignment horizontal="right" vertical="center"/>
    </xf>
    <xf numFmtId="176" fontId="12" fillId="0" borderId="16" xfId="0" applyNumberFormat="1" applyFont="1" applyBorder="1" applyAlignment="1">
      <alignment horizontal="center" vertical="center"/>
    </xf>
    <xf numFmtId="49" fontId="12" fillId="0" borderId="0" xfId="0" applyNumberFormat="1" applyFont="1" applyFill="1" applyBorder="1" applyAlignment="1">
      <alignment horizontal="right" vertical="center"/>
    </xf>
    <xf numFmtId="49" fontId="12" fillId="0" borderId="3" xfId="0" applyNumberFormat="1" applyFont="1" applyFill="1" applyBorder="1" applyAlignment="1">
      <alignmen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right"/>
    </xf>
    <xf numFmtId="0" fontId="12" fillId="0" borderId="9" xfId="0" applyFont="1" applyBorder="1" applyAlignment="1">
      <alignment horizontal="center" vertical="center"/>
    </xf>
    <xf numFmtId="0" fontId="13" fillId="0" borderId="0" xfId="0" applyFont="1" applyAlignment="1">
      <alignment/>
    </xf>
    <xf numFmtId="0" fontId="0" fillId="0" borderId="3" xfId="0" applyFill="1" applyBorder="1" applyAlignment="1">
      <alignment/>
    </xf>
    <xf numFmtId="0" fontId="13" fillId="0" borderId="3" xfId="0" applyFont="1" applyBorder="1" applyAlignment="1">
      <alignment/>
    </xf>
    <xf numFmtId="0" fontId="12" fillId="0" borderId="3" xfId="0" applyFont="1" applyBorder="1" applyAlignment="1">
      <alignment horizontal="center" vertical="center"/>
    </xf>
    <xf numFmtId="0" fontId="12" fillId="0" borderId="17" xfId="0" applyFont="1" applyFill="1" applyBorder="1" applyAlignment="1">
      <alignment horizontal="center" vertical="center"/>
    </xf>
    <xf numFmtId="176" fontId="12" fillId="0" borderId="17" xfId="0" applyNumberFormat="1" applyFont="1" applyFill="1" applyBorder="1" applyAlignment="1">
      <alignment horizontal="center" vertical="top"/>
    </xf>
    <xf numFmtId="176" fontId="12" fillId="0" borderId="16" xfId="0" applyNumberFormat="1" applyFont="1" applyFill="1" applyBorder="1" applyAlignment="1">
      <alignment horizontal="center" vertical="top"/>
    </xf>
    <xf numFmtId="0" fontId="12" fillId="0" borderId="0" xfId="0" applyFont="1" applyFill="1" applyBorder="1" applyAlignment="1">
      <alignment horizontal="distributed" vertical="center"/>
    </xf>
    <xf numFmtId="0" fontId="13" fillId="0" borderId="18" xfId="0" applyFont="1" applyFill="1" applyBorder="1" applyAlignment="1">
      <alignment/>
    </xf>
    <xf numFmtId="0" fontId="13" fillId="0" borderId="19" xfId="0" applyFont="1" applyFill="1" applyBorder="1" applyAlignment="1">
      <alignment/>
    </xf>
    <xf numFmtId="176" fontId="12" fillId="0" borderId="18" xfId="0" applyNumberFormat="1" applyFont="1" applyFill="1" applyBorder="1" applyAlignment="1">
      <alignment horizontal="right" vertical="center"/>
    </xf>
    <xf numFmtId="0" fontId="12" fillId="0" borderId="19"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0" borderId="12" xfId="0" applyFont="1" applyFill="1" applyBorder="1" applyAlignment="1">
      <alignment horizontal="distributed" vertical="center"/>
    </xf>
    <xf numFmtId="176" fontId="12" fillId="0" borderId="13" xfId="0" applyNumberFormat="1" applyFont="1" applyFill="1" applyBorder="1" applyAlignment="1">
      <alignment horizontal="right" vertical="center"/>
    </xf>
    <xf numFmtId="176" fontId="12" fillId="0" borderId="12" xfId="0" applyNumberFormat="1" applyFont="1" applyFill="1" applyBorder="1" applyAlignment="1">
      <alignment horizontal="right" vertical="center"/>
    </xf>
    <xf numFmtId="176" fontId="12" fillId="0" borderId="20" xfId="0" applyNumberFormat="1" applyFont="1" applyFill="1" applyBorder="1" applyAlignment="1">
      <alignment horizontal="right" vertical="center"/>
    </xf>
    <xf numFmtId="0" fontId="12" fillId="0" borderId="11" xfId="0" applyFont="1" applyBorder="1" applyAlignment="1">
      <alignment horizontal="center" vertical="top"/>
    </xf>
    <xf numFmtId="0" fontId="12" fillId="0" borderId="0" xfId="0" applyFont="1" applyBorder="1" applyAlignment="1">
      <alignment horizontal="center" vertical="center"/>
    </xf>
    <xf numFmtId="176" fontId="12"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top"/>
    </xf>
    <xf numFmtId="0" fontId="14" fillId="0" borderId="0" xfId="0" applyFont="1" applyFill="1" applyBorder="1" applyAlignment="1">
      <alignment horizontal="right"/>
    </xf>
    <xf numFmtId="176" fontId="12" fillId="0" borderId="21" xfId="0" applyNumberFormat="1" applyFont="1" applyFill="1" applyBorder="1" applyAlignment="1">
      <alignment horizontal="center"/>
    </xf>
    <xf numFmtId="176" fontId="12" fillId="0" borderId="22" xfId="0" applyNumberFormat="1" applyFont="1" applyFill="1" applyBorder="1" applyAlignment="1">
      <alignment horizontal="center"/>
    </xf>
    <xf numFmtId="176" fontId="12" fillId="0" borderId="0" xfId="0" applyNumberFormat="1" applyFont="1" applyFill="1" applyBorder="1" applyAlignment="1">
      <alignment horizontal="center" vertical="top"/>
    </xf>
    <xf numFmtId="176" fontId="1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16" xfId="0" applyFont="1" applyBorder="1" applyAlignment="1">
      <alignment horizontal="center" vertical="top"/>
    </xf>
    <xf numFmtId="176" fontId="12" fillId="0" borderId="0" xfId="0" applyNumberFormat="1" applyFont="1" applyAlignment="1">
      <alignment horizontal="right" vertical="center"/>
    </xf>
    <xf numFmtId="176" fontId="16" fillId="0" borderId="0" xfId="0" applyNumberFormat="1" applyFont="1" applyFill="1" applyBorder="1" applyAlignment="1">
      <alignment horizontal="right" vertical="center"/>
    </xf>
    <xf numFmtId="0" fontId="14" fillId="0" borderId="0" xfId="0" applyFont="1" applyFill="1" applyAlignment="1">
      <alignment horizontal="right"/>
    </xf>
    <xf numFmtId="0" fontId="13" fillId="0" borderId="1" xfId="0" applyFont="1" applyFill="1" applyBorder="1" applyAlignment="1">
      <alignment/>
    </xf>
    <xf numFmtId="0" fontId="13" fillId="0" borderId="21" xfId="0" applyFont="1" applyFill="1" applyBorder="1" applyAlignment="1">
      <alignment/>
    </xf>
    <xf numFmtId="0" fontId="13" fillId="0" borderId="18" xfId="0" applyFont="1" applyFill="1" applyBorder="1" applyAlignment="1">
      <alignment/>
    </xf>
    <xf numFmtId="0" fontId="13" fillId="0" borderId="0" xfId="0" applyFont="1" applyFill="1" applyBorder="1" applyAlignment="1">
      <alignment/>
    </xf>
    <xf numFmtId="0" fontId="13" fillId="0" borderId="3" xfId="0" applyFont="1" applyFill="1" applyBorder="1" applyAlignment="1">
      <alignment/>
    </xf>
    <xf numFmtId="0" fontId="13" fillId="0" borderId="10" xfId="0" applyFont="1" applyFill="1" applyBorder="1" applyAlignment="1">
      <alignment/>
    </xf>
    <xf numFmtId="0" fontId="13" fillId="0" borderId="15" xfId="0" applyFont="1" applyFill="1" applyBorder="1" applyAlignment="1">
      <alignment/>
    </xf>
    <xf numFmtId="0" fontId="13" fillId="0" borderId="9" xfId="0" applyFont="1" applyFill="1" applyBorder="1" applyAlignment="1">
      <alignment/>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top"/>
    </xf>
    <xf numFmtId="0" fontId="12" fillId="0" borderId="0" xfId="0" applyFont="1" applyFill="1" applyBorder="1" applyAlignment="1">
      <alignment horizontal="center" vertical="top"/>
    </xf>
    <xf numFmtId="0" fontId="12" fillId="0" borderId="23" xfId="0" applyFont="1" applyFill="1" applyBorder="1" applyAlignment="1">
      <alignment horizontal="center" vertical="center"/>
    </xf>
    <xf numFmtId="0" fontId="13" fillId="0" borderId="11" xfId="0" applyFont="1" applyFill="1" applyBorder="1" applyAlignment="1">
      <alignment/>
    </xf>
    <xf numFmtId="0" fontId="13" fillId="0" borderId="23" xfId="0" applyFont="1" applyFill="1" applyBorder="1" applyAlignment="1">
      <alignment/>
    </xf>
    <xf numFmtId="0" fontId="13" fillId="0" borderId="17" xfId="0" applyFont="1" applyFill="1" applyBorder="1" applyAlignment="1">
      <alignment/>
    </xf>
    <xf numFmtId="0" fontId="12" fillId="0" borderId="11" xfId="0" applyFont="1" applyFill="1" applyBorder="1" applyAlignment="1">
      <alignment horizontal="center" vertical="center"/>
    </xf>
    <xf numFmtId="0" fontId="13" fillId="0" borderId="0" xfId="0" applyFont="1" applyFill="1" applyAlignment="1">
      <alignment/>
    </xf>
    <xf numFmtId="187" fontId="12" fillId="0" borderId="0" xfId="0" applyNumberFormat="1" applyFont="1" applyFill="1" applyBorder="1" applyAlignment="1">
      <alignment horizontal="right" vertical="center"/>
    </xf>
    <xf numFmtId="0" fontId="14" fillId="0" borderId="21" xfId="0" applyFont="1" applyFill="1" applyBorder="1" applyAlignment="1">
      <alignment horizontal="right"/>
    </xf>
    <xf numFmtId="0" fontId="14" fillId="0" borderId="1" xfId="0" applyFont="1" applyFill="1" applyBorder="1" applyAlignment="1">
      <alignment horizontal="right"/>
    </xf>
    <xf numFmtId="0" fontId="12" fillId="0" borderId="1" xfId="0" applyFont="1" applyFill="1" applyBorder="1" applyAlignment="1">
      <alignment horizontal="center" vertical="distributed" textRotation="255"/>
    </xf>
    <xf numFmtId="0" fontId="12" fillId="0" borderId="23" xfId="0" applyFont="1" applyFill="1" applyBorder="1" applyAlignment="1">
      <alignment/>
    </xf>
    <xf numFmtId="0" fontId="12" fillId="0" borderId="17" xfId="0" applyFont="1" applyFill="1" applyBorder="1" applyAlignment="1">
      <alignment/>
    </xf>
    <xf numFmtId="0" fontId="13" fillId="0" borderId="3" xfId="0" applyFont="1" applyFill="1" applyBorder="1" applyAlignment="1">
      <alignment/>
    </xf>
    <xf numFmtId="0" fontId="12" fillId="0" borderId="0" xfId="0" applyFont="1" applyFill="1" applyAlignment="1">
      <alignment horizontal="right" vertical="center"/>
    </xf>
    <xf numFmtId="0" fontId="5" fillId="0" borderId="1" xfId="0" applyFont="1" applyBorder="1" applyAlignment="1">
      <alignment/>
    </xf>
    <xf numFmtId="0" fontId="0" fillId="0" borderId="12" xfId="0" applyBorder="1" applyAlignment="1">
      <alignment/>
    </xf>
    <xf numFmtId="0" fontId="0" fillId="0" borderId="4" xfId="0" applyBorder="1" applyAlignment="1">
      <alignment/>
    </xf>
    <xf numFmtId="0" fontId="0" fillId="0" borderId="3" xfId="0" applyBorder="1" applyAlignment="1">
      <alignment/>
    </xf>
    <xf numFmtId="49" fontId="5" fillId="0" borderId="3" xfId="0" applyNumberFormat="1" applyFont="1" applyFill="1" applyBorder="1" applyAlignment="1">
      <alignment/>
    </xf>
    <xf numFmtId="0" fontId="5" fillId="0" borderId="12" xfId="0" applyFont="1" applyFill="1" applyBorder="1" applyAlignment="1">
      <alignment/>
    </xf>
    <xf numFmtId="0" fontId="5" fillId="0" borderId="4" xfId="0" applyFont="1" applyFill="1" applyBorder="1" applyAlignment="1">
      <alignment/>
    </xf>
    <xf numFmtId="0" fontId="11" fillId="0" borderId="1" xfId="0" applyFont="1" applyBorder="1" applyAlignment="1">
      <alignment horizontal="left" indent="1"/>
    </xf>
    <xf numFmtId="49" fontId="14" fillId="0" borderId="0" xfId="0" applyNumberFormat="1" applyFont="1" applyBorder="1" applyAlignment="1">
      <alignment/>
    </xf>
    <xf numFmtId="49" fontId="14" fillId="0" borderId="0" xfId="0" applyNumberFormat="1" applyFont="1" applyBorder="1" applyAlignment="1">
      <alignment horizontal="center"/>
    </xf>
    <xf numFmtId="49" fontId="14" fillId="0" borderId="3" xfId="0" applyNumberFormat="1" applyFont="1" applyBorder="1" applyAlignment="1">
      <alignment/>
    </xf>
    <xf numFmtId="187" fontId="12" fillId="0" borderId="0" xfId="0" applyNumberFormat="1" applyFont="1" applyFill="1" applyAlignment="1">
      <alignment horizontal="right" vertical="center"/>
    </xf>
    <xf numFmtId="187" fontId="12" fillId="0" borderId="0" xfId="0" applyNumberFormat="1" applyFont="1" applyAlignment="1">
      <alignment horizontal="right" vertical="center"/>
    </xf>
    <xf numFmtId="187" fontId="12" fillId="0" borderId="0" xfId="0" applyNumberFormat="1" applyFont="1" applyAlignment="1">
      <alignment vertical="center"/>
    </xf>
    <xf numFmtId="0" fontId="13" fillId="0" borderId="3" xfId="0" applyFont="1" applyBorder="1" applyAlignment="1">
      <alignment/>
    </xf>
    <xf numFmtId="49" fontId="14" fillId="0" borderId="0" xfId="0" applyNumberFormat="1" applyFont="1" applyBorder="1" applyAlignment="1">
      <alignment horizontal="right"/>
    </xf>
    <xf numFmtId="49" fontId="14" fillId="0" borderId="0" xfId="0" applyNumberFormat="1" applyFont="1" applyFill="1" applyBorder="1" applyAlignment="1">
      <alignment horizontal="right"/>
    </xf>
    <xf numFmtId="49" fontId="14" fillId="0" borderId="3" xfId="0" applyNumberFormat="1" applyFont="1" applyFill="1" applyBorder="1" applyAlignment="1">
      <alignment horizontal="left"/>
    </xf>
    <xf numFmtId="49" fontId="14" fillId="0" borderId="0" xfId="0" applyNumberFormat="1" applyFont="1" applyFill="1" applyBorder="1" applyAlignment="1">
      <alignment/>
    </xf>
    <xf numFmtId="0" fontId="13" fillId="0" borderId="0" xfId="0" applyFont="1" applyAlignment="1">
      <alignment/>
    </xf>
    <xf numFmtId="0" fontId="4" fillId="0" borderId="3" xfId="0" applyFont="1" applyFill="1" applyBorder="1" applyAlignment="1">
      <alignment horizontal="distributed" vertical="center"/>
    </xf>
    <xf numFmtId="0" fontId="17" fillId="0" borderId="0" xfId="0" applyFont="1" applyFill="1" applyBorder="1" applyAlignment="1">
      <alignment horizontal="distributed" vertical="center"/>
    </xf>
    <xf numFmtId="0" fontId="11" fillId="0" borderId="0" xfId="0" applyFont="1" applyFill="1" applyBorder="1" applyAlignment="1">
      <alignment horizontal="left" indent="1"/>
    </xf>
    <xf numFmtId="187" fontId="13" fillId="0" borderId="0" xfId="0" applyNumberFormat="1" applyFont="1" applyFill="1" applyBorder="1" applyAlignment="1">
      <alignment vertical="center"/>
    </xf>
    <xf numFmtId="0" fontId="11" fillId="0" borderId="0" xfId="0" applyFont="1" applyBorder="1" applyAlignment="1">
      <alignment horizontal="right"/>
    </xf>
    <xf numFmtId="0" fontId="11" fillId="0" borderId="0" xfId="0" applyFont="1" applyFill="1" applyBorder="1" applyAlignment="1">
      <alignment horizontal="left" indent="3"/>
    </xf>
    <xf numFmtId="0" fontId="12" fillId="0" borderId="7" xfId="0" applyFont="1" applyBorder="1" applyAlignment="1">
      <alignment horizontal="center" vertical="distributed" textRotation="255"/>
    </xf>
    <xf numFmtId="41" fontId="12" fillId="0" borderId="0" xfId="0" applyNumberFormat="1" applyFont="1" applyFill="1" applyBorder="1" applyAlignment="1">
      <alignment horizontal="right" vertical="center"/>
    </xf>
    <xf numFmtId="0" fontId="12" fillId="0" borderId="11" xfId="0" applyFont="1" applyFill="1" applyBorder="1" applyAlignment="1">
      <alignment vertical="center" shrinkToFit="1"/>
    </xf>
    <xf numFmtId="0" fontId="12" fillId="0" borderId="17" xfId="0" applyFont="1" applyFill="1" applyBorder="1" applyAlignment="1">
      <alignment vertical="center" shrinkToFit="1"/>
    </xf>
    <xf numFmtId="0" fontId="20" fillId="0" borderId="0" xfId="0" applyFont="1" applyAlignment="1">
      <alignment/>
    </xf>
    <xf numFmtId="0" fontId="20" fillId="0" borderId="0" xfId="0" applyFont="1" applyFill="1" applyAlignment="1">
      <alignment/>
    </xf>
    <xf numFmtId="0" fontId="11" fillId="0" borderId="0" xfId="0" applyFont="1" applyBorder="1" applyAlignment="1">
      <alignment horizontal="left" indent="3"/>
    </xf>
    <xf numFmtId="0" fontId="13" fillId="0" borderId="0" xfId="0" applyFont="1" applyFill="1" applyBorder="1" applyAlignment="1">
      <alignment horizontal="right" vertical="center"/>
    </xf>
    <xf numFmtId="0" fontId="12" fillId="0" borderId="10" xfId="0" applyFont="1" applyFill="1" applyBorder="1" applyAlignment="1">
      <alignment horizontal="center" vertical="center" textRotation="255" shrinkToFit="1"/>
    </xf>
    <xf numFmtId="0" fontId="12" fillId="0" borderId="9" xfId="0" applyFont="1" applyFill="1" applyBorder="1" applyAlignment="1">
      <alignment horizontal="center" shrinkToFit="1"/>
    </xf>
    <xf numFmtId="0" fontId="12" fillId="0" borderId="11" xfId="0" applyFont="1" applyFill="1" applyBorder="1" applyAlignment="1">
      <alignment horizontal="center" vertical="center" textRotation="255" shrinkToFit="1"/>
    </xf>
    <xf numFmtId="0" fontId="12" fillId="0" borderId="17" xfId="0" applyFont="1" applyFill="1" applyBorder="1" applyAlignment="1">
      <alignment horizontal="center" vertical="top" shrinkToFit="1"/>
    </xf>
    <xf numFmtId="0" fontId="12" fillId="0" borderId="8" xfId="0" applyFont="1" applyFill="1" applyBorder="1" applyAlignment="1">
      <alignment vertical="center" shrinkToFit="1"/>
    </xf>
    <xf numFmtId="49" fontId="12" fillId="0" borderId="11" xfId="0" applyNumberFormat="1" applyFont="1" applyBorder="1" applyAlignment="1">
      <alignment horizontal="right" indent="2"/>
    </xf>
    <xf numFmtId="49" fontId="4" fillId="0" borderId="0" xfId="0" applyNumberFormat="1" applyFont="1" applyFill="1" applyBorder="1" applyAlignment="1">
      <alignment horizontal="right" indent="2"/>
    </xf>
    <xf numFmtId="49" fontId="4" fillId="0" borderId="15" xfId="0" applyNumberFormat="1" applyFont="1" applyFill="1" applyBorder="1" applyAlignment="1">
      <alignment horizontal="right" vertical="center" indent="2"/>
    </xf>
    <xf numFmtId="0" fontId="12" fillId="0" borderId="14" xfId="0" applyFont="1" applyBorder="1" applyAlignment="1">
      <alignment horizontal="distributed" vertical="center"/>
    </xf>
    <xf numFmtId="0" fontId="0" fillId="0" borderId="14" xfId="0" applyBorder="1" applyAlignment="1">
      <alignment/>
    </xf>
    <xf numFmtId="0" fontId="0" fillId="0" borderId="2" xfId="0" applyBorder="1" applyAlignment="1">
      <alignment/>
    </xf>
    <xf numFmtId="0" fontId="12" fillId="0" borderId="15" xfId="0" applyFont="1" applyBorder="1" applyAlignment="1">
      <alignment horizontal="distributed" vertical="center"/>
    </xf>
    <xf numFmtId="0" fontId="0" fillId="0" borderId="15" xfId="0" applyBorder="1" applyAlignment="1">
      <alignment/>
    </xf>
    <xf numFmtId="0" fontId="0" fillId="0" borderId="9" xfId="0" applyBorder="1" applyAlignment="1">
      <alignment/>
    </xf>
    <xf numFmtId="0" fontId="12" fillId="0" borderId="0" xfId="0" applyFont="1" applyFill="1" applyBorder="1" applyAlignment="1">
      <alignment vertical="center"/>
    </xf>
    <xf numFmtId="49" fontId="12" fillId="0" borderId="23" xfId="0" applyNumberFormat="1" applyFont="1" applyFill="1" applyBorder="1" applyAlignment="1">
      <alignment horizontal="right" indent="2"/>
    </xf>
    <xf numFmtId="49" fontId="12" fillId="0" borderId="0" xfId="0" applyNumberFormat="1" applyFont="1" applyFill="1" applyBorder="1" applyAlignment="1">
      <alignment horizontal="right" vertical="center" indent="2"/>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vertical="center"/>
    </xf>
    <xf numFmtId="49" fontId="12" fillId="0" borderId="15" xfId="0" applyNumberFormat="1" applyFont="1" applyFill="1" applyBorder="1" applyAlignment="1">
      <alignment horizontal="right" vertical="center" indent="2"/>
    </xf>
    <xf numFmtId="0" fontId="12" fillId="0" borderId="24" xfId="0" applyFont="1" applyFill="1" applyBorder="1" applyAlignment="1">
      <alignment horizontal="center" vertical="distributed" textRotation="255" shrinkToFit="1"/>
    </xf>
    <xf numFmtId="49" fontId="4" fillId="0" borderId="23" xfId="0" applyNumberFormat="1" applyFont="1" applyFill="1" applyBorder="1" applyAlignment="1">
      <alignment horizontal="right" indent="2"/>
    </xf>
    <xf numFmtId="49" fontId="12" fillId="0" borderId="0" xfId="0" applyNumberFormat="1" applyFont="1" applyFill="1" applyBorder="1" applyAlignment="1">
      <alignment horizontal="right" indent="2"/>
    </xf>
    <xf numFmtId="49" fontId="4" fillId="0" borderId="0" xfId="0" applyNumberFormat="1" applyFont="1" applyFill="1" applyBorder="1" applyAlignment="1">
      <alignment horizontal="right" vertical="center" indent="2"/>
    </xf>
    <xf numFmtId="0" fontId="12" fillId="0" borderId="5" xfId="0" applyFont="1" applyFill="1" applyBorder="1" applyAlignment="1">
      <alignment horizontal="center" vertical="center"/>
    </xf>
    <xf numFmtId="0" fontId="12" fillId="0" borderId="23" xfId="0" applyFont="1" applyFill="1" applyBorder="1" applyAlignment="1">
      <alignment horizontal="distributed" vertical="center" shrinkToFit="1"/>
    </xf>
    <xf numFmtId="0" fontId="12" fillId="0" borderId="17" xfId="0" applyFont="1" applyFill="1" applyBorder="1" applyAlignment="1">
      <alignment horizontal="distributed" vertical="center" shrinkToFit="1"/>
    </xf>
    <xf numFmtId="0" fontId="12" fillId="0" borderId="8" xfId="0" applyFont="1" applyFill="1" applyBorder="1" applyAlignment="1">
      <alignment horizontal="distributed" vertical="center" shrinkToFit="1"/>
    </xf>
    <xf numFmtId="0" fontId="12" fillId="0" borderId="2" xfId="0" applyFont="1" applyFill="1" applyBorder="1" applyAlignment="1">
      <alignment horizontal="distributed" vertical="center" shrinkToFit="1"/>
    </xf>
    <xf numFmtId="0" fontId="12" fillId="0" borderId="10" xfId="0" applyFont="1" applyFill="1" applyBorder="1" applyAlignment="1">
      <alignment horizontal="distributed" vertical="center" shrinkToFit="1"/>
    </xf>
    <xf numFmtId="0" fontId="12" fillId="0" borderId="15" xfId="0" applyFont="1" applyFill="1" applyBorder="1" applyAlignment="1">
      <alignment horizontal="distributed" vertical="center" shrinkToFit="1"/>
    </xf>
    <xf numFmtId="0" fontId="12" fillId="0" borderId="9" xfId="0" applyFont="1" applyFill="1" applyBorder="1" applyAlignment="1">
      <alignment horizontal="distributed" vertical="center" shrinkToFit="1"/>
    </xf>
    <xf numFmtId="0" fontId="12" fillId="0" borderId="18" xfId="0" applyFont="1" applyFill="1" applyBorder="1" applyAlignment="1">
      <alignment horizontal="distributed" vertical="center" shrinkToFit="1"/>
    </xf>
    <xf numFmtId="0" fontId="12" fillId="0" borderId="0" xfId="0" applyFont="1" applyFill="1" applyBorder="1" applyAlignment="1">
      <alignment horizontal="distributed" vertical="center" shrinkToFit="1"/>
    </xf>
    <xf numFmtId="0" fontId="12" fillId="0" borderId="3" xfId="0" applyFont="1" applyFill="1" applyBorder="1" applyAlignment="1">
      <alignment horizontal="distributed" vertical="center" shrinkToFit="1"/>
    </xf>
    <xf numFmtId="0" fontId="12" fillId="0" borderId="11" xfId="0" applyFont="1" applyFill="1" applyBorder="1" applyAlignment="1">
      <alignment horizontal="distributed" vertical="center" shrinkToFit="1"/>
    </xf>
    <xf numFmtId="0" fontId="12" fillId="0" borderId="11" xfId="0" applyFont="1" applyFill="1" applyBorder="1" applyAlignment="1">
      <alignment horizontal="distributed" vertical="center"/>
    </xf>
    <xf numFmtId="0" fontId="12" fillId="0" borderId="23"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5"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25" xfId="0" applyFont="1" applyFill="1" applyBorder="1" applyAlignment="1">
      <alignment horizontal="distributed" shrinkToFit="1"/>
    </xf>
    <xf numFmtId="0" fontId="12" fillId="0" borderId="26" xfId="0" applyFont="1" applyFill="1" applyBorder="1" applyAlignment="1">
      <alignment horizontal="distributed" shrinkToFit="1"/>
    </xf>
    <xf numFmtId="0" fontId="12" fillId="0" borderId="27" xfId="0" applyFont="1" applyFill="1" applyBorder="1" applyAlignment="1">
      <alignment horizontal="distributed" shrinkToFit="1"/>
    </xf>
    <xf numFmtId="0" fontId="12" fillId="0" borderId="28" xfId="0" applyFont="1" applyFill="1" applyBorder="1" applyAlignment="1">
      <alignment horizontal="center" vertical="distributed" textRotation="255" shrinkToFit="1"/>
    </xf>
    <xf numFmtId="0" fontId="12" fillId="0" borderId="29" xfId="0" applyFont="1" applyFill="1" applyBorder="1" applyAlignment="1">
      <alignment horizontal="center" vertical="distributed" textRotation="255" shrinkToFit="1"/>
    </xf>
    <xf numFmtId="0" fontId="12" fillId="0" borderId="5" xfId="0" applyFont="1" applyFill="1" applyBorder="1" applyAlignment="1">
      <alignment horizontal="center" vertical="distributed" textRotation="255" shrinkToFit="1"/>
    </xf>
    <xf numFmtId="0" fontId="12" fillId="0" borderId="30" xfId="0" applyFont="1" applyFill="1" applyBorder="1" applyAlignment="1">
      <alignment horizontal="distributed" shrinkToFit="1"/>
    </xf>
    <xf numFmtId="0" fontId="12" fillId="0" borderId="31" xfId="0" applyFont="1" applyFill="1" applyBorder="1" applyAlignment="1">
      <alignment horizontal="distributed" shrinkToFit="1"/>
    </xf>
    <xf numFmtId="0" fontId="12" fillId="0" borderId="32" xfId="0" applyFont="1" applyFill="1" applyBorder="1" applyAlignment="1">
      <alignment horizontal="distributed" shrinkToFit="1"/>
    </xf>
    <xf numFmtId="0" fontId="12" fillId="0" borderId="33"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0" borderId="2" xfId="0" applyFont="1" applyFill="1" applyBorder="1" applyAlignment="1">
      <alignment horizontal="distributed" vertical="center"/>
    </xf>
    <xf numFmtId="176" fontId="4"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2" fillId="0" borderId="30" xfId="0" applyFont="1" applyFill="1" applyBorder="1" applyAlignment="1">
      <alignment horizontal="distributed" vertical="center" shrinkToFit="1"/>
    </xf>
    <xf numFmtId="0" fontId="12" fillId="0" borderId="32" xfId="0" applyFont="1" applyFill="1" applyBorder="1" applyAlignment="1">
      <alignment horizontal="distributed" vertical="center" shrinkToFit="1"/>
    </xf>
    <xf numFmtId="0" fontId="12" fillId="0" borderId="34" xfId="0" applyFont="1" applyFill="1" applyBorder="1" applyAlignment="1">
      <alignment horizontal="center" vertical="distributed" textRotation="255" shrinkToFit="1"/>
    </xf>
    <xf numFmtId="0" fontId="12" fillId="0" borderId="35" xfId="0" applyFont="1" applyFill="1" applyBorder="1" applyAlignment="1">
      <alignment horizontal="center" vertical="distributed" textRotation="255" shrinkToFit="1"/>
    </xf>
    <xf numFmtId="0" fontId="12" fillId="0" borderId="16" xfId="0" applyFont="1" applyFill="1" applyBorder="1" applyAlignment="1">
      <alignment horizontal="center" vertical="distributed" textRotation="255" shrinkToFit="1"/>
    </xf>
    <xf numFmtId="0" fontId="21" fillId="0" borderId="0" xfId="0" applyFont="1" applyAlignment="1">
      <alignment horizontal="center"/>
    </xf>
    <xf numFmtId="176" fontId="4" fillId="0" borderId="0" xfId="0" applyNumberFormat="1" applyFont="1" applyFill="1" applyBorder="1" applyAlignment="1">
      <alignment horizontal="right" vertical="center"/>
    </xf>
    <xf numFmtId="41" fontId="12" fillId="0" borderId="0" xfId="0" applyNumberFormat="1" applyFont="1" applyFill="1" applyAlignment="1">
      <alignment horizontal="right" vertical="center"/>
    </xf>
    <xf numFmtId="41"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6" fontId="12" fillId="0" borderId="0" xfId="0" applyNumberFormat="1" applyFont="1" applyFill="1" applyAlignment="1">
      <alignment horizontal="right" vertical="center"/>
    </xf>
    <xf numFmtId="0" fontId="12" fillId="0" borderId="7" xfId="0" applyFont="1" applyFill="1" applyBorder="1" applyAlignment="1">
      <alignment horizontal="center" vertical="center"/>
    </xf>
    <xf numFmtId="0" fontId="0" fillId="0" borderId="0" xfId="0" applyFill="1" applyAlignment="1">
      <alignment horizontal="center"/>
    </xf>
    <xf numFmtId="0" fontId="12" fillId="0" borderId="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177" fontId="12" fillId="0" borderId="7" xfId="0" applyNumberFormat="1" applyFont="1" applyFill="1" applyBorder="1" applyAlignment="1">
      <alignment horizontal="center" vertical="center"/>
    </xf>
    <xf numFmtId="177" fontId="12" fillId="0" borderId="33" xfId="0" applyNumberFormat="1" applyFont="1" applyFill="1" applyBorder="1" applyAlignment="1">
      <alignment horizontal="center" vertical="center"/>
    </xf>
    <xf numFmtId="177" fontId="12" fillId="0" borderId="2" xfId="0" applyNumberFormat="1" applyFont="1" applyFill="1" applyBorder="1" applyAlignment="1">
      <alignment horizontal="center" vertical="center"/>
    </xf>
    <xf numFmtId="177" fontId="12" fillId="0" borderId="5" xfId="0" applyNumberFormat="1" applyFont="1" applyFill="1" applyBorder="1" applyAlignment="1">
      <alignment horizontal="center" vertical="center"/>
    </xf>
    <xf numFmtId="177" fontId="12" fillId="0" borderId="6" xfId="0" applyNumberFormat="1" applyFont="1" applyFill="1" applyBorder="1" applyAlignment="1">
      <alignment horizontal="center" vertical="center"/>
    </xf>
    <xf numFmtId="177" fontId="12" fillId="0" borderId="8" xfId="0" applyNumberFormat="1" applyFont="1" applyFill="1" applyBorder="1" applyAlignment="1">
      <alignment horizontal="center" vertical="center"/>
    </xf>
    <xf numFmtId="0" fontId="13" fillId="0" borderId="0" xfId="0" applyFont="1" applyFill="1" applyAlignment="1">
      <alignment horizontal="center"/>
    </xf>
    <xf numFmtId="176" fontId="12" fillId="0" borderId="0" xfId="0" applyNumberFormat="1" applyFont="1" applyFill="1" applyAlignment="1">
      <alignment vertical="center"/>
    </xf>
    <xf numFmtId="49" fontId="12" fillId="0" borderId="23" xfId="0" applyNumberFormat="1" applyFont="1" applyBorder="1" applyAlignment="1">
      <alignment horizontal="right" indent="2"/>
    </xf>
    <xf numFmtId="0" fontId="12" fillId="0" borderId="7" xfId="0" applyFont="1" applyBorder="1" applyAlignment="1">
      <alignment horizontal="center" vertical="distributed" textRotation="255"/>
    </xf>
    <xf numFmtId="0" fontId="14" fillId="0" borderId="2" xfId="0" applyFont="1" applyBorder="1" applyAlignment="1">
      <alignment horizontal="distributed" vertical="center" wrapText="1"/>
    </xf>
    <xf numFmtId="0" fontId="14" fillId="0" borderId="7" xfId="0" applyFont="1" applyBorder="1" applyAlignment="1">
      <alignment horizontal="distributed" vertical="center" wrapText="1"/>
    </xf>
    <xf numFmtId="0" fontId="12" fillId="0" borderId="2" xfId="0" applyFont="1" applyBorder="1" applyAlignment="1">
      <alignment horizontal="distributed" vertical="center"/>
    </xf>
    <xf numFmtId="0" fontId="12" fillId="0" borderId="7" xfId="0" applyFont="1" applyBorder="1" applyAlignment="1">
      <alignment horizontal="distributed" vertical="center"/>
    </xf>
    <xf numFmtId="0" fontId="12" fillId="0" borderId="2" xfId="0" applyFont="1" applyBorder="1" applyAlignment="1">
      <alignment horizontal="distributed" vertical="center" wrapText="1"/>
    </xf>
    <xf numFmtId="0" fontId="12" fillId="0" borderId="7" xfId="0" applyFont="1" applyBorder="1" applyAlignment="1">
      <alignment horizontal="distributed" vertical="center" wrapText="1"/>
    </xf>
    <xf numFmtId="49" fontId="12" fillId="0" borderId="0" xfId="0" applyNumberFormat="1" applyFont="1" applyBorder="1" applyAlignment="1">
      <alignment horizontal="right" indent="2"/>
    </xf>
    <xf numFmtId="49" fontId="12" fillId="0" borderId="0" xfId="0" applyNumberFormat="1" applyFont="1" applyBorder="1" applyAlignment="1">
      <alignment horizontal="right" vertical="center" indent="2"/>
    </xf>
    <xf numFmtId="49" fontId="12" fillId="0" borderId="10" xfId="0" applyNumberFormat="1" applyFont="1" applyFill="1" applyBorder="1" applyAlignment="1">
      <alignment horizontal="right" vertical="center" indent="2"/>
    </xf>
    <xf numFmtId="0" fontId="14" fillId="0" borderId="2" xfId="0" applyFont="1" applyBorder="1" applyAlignment="1">
      <alignment horizontal="distributed" vertical="center" wrapText="1" shrinkToFit="1"/>
    </xf>
    <xf numFmtId="0" fontId="12" fillId="0" borderId="7" xfId="0" applyFont="1" applyBorder="1" applyAlignment="1">
      <alignment horizontal="center" vertical="center" textRotation="255"/>
    </xf>
    <xf numFmtId="0" fontId="12" fillId="0" borderId="8" xfId="0" applyFont="1" applyBorder="1" applyAlignment="1">
      <alignment horizontal="center" vertical="center"/>
    </xf>
    <xf numFmtId="0" fontId="12" fillId="0" borderId="15" xfId="0" applyFont="1" applyBorder="1" applyAlignment="1">
      <alignment horizontal="distributed" vertical="center" indent="2"/>
    </xf>
    <xf numFmtId="0" fontId="12" fillId="0" borderId="9" xfId="0" applyFont="1" applyBorder="1" applyAlignment="1">
      <alignment horizontal="distributed" vertical="center" indent="2"/>
    </xf>
    <xf numFmtId="0" fontId="12" fillId="0" borderId="0" xfId="0" applyFont="1" applyBorder="1" applyAlignment="1">
      <alignment horizontal="distributed" vertical="center" indent="2"/>
    </xf>
    <xf numFmtId="0" fontId="12" fillId="0" borderId="3" xfId="0" applyFont="1" applyBorder="1" applyAlignment="1">
      <alignment horizontal="distributed" vertical="center" indent="2"/>
    </xf>
    <xf numFmtId="0" fontId="12" fillId="0" borderId="23" xfId="0" applyFont="1" applyBorder="1" applyAlignment="1">
      <alignment horizontal="distributed" vertical="center" indent="2"/>
    </xf>
    <xf numFmtId="0" fontId="12" fillId="0" borderId="17" xfId="0" applyFont="1" applyBorder="1" applyAlignment="1">
      <alignment horizontal="distributed" vertical="center" indent="2"/>
    </xf>
    <xf numFmtId="180" fontId="12" fillId="0" borderId="0" xfId="0" applyNumberFormat="1" applyFont="1" applyBorder="1" applyAlignment="1">
      <alignment vertical="center"/>
    </xf>
    <xf numFmtId="0" fontId="12" fillId="0" borderId="7" xfId="0" applyFont="1" applyBorder="1" applyAlignment="1">
      <alignment horizontal="right" vertical="center"/>
    </xf>
    <xf numFmtId="0" fontId="12" fillId="0" borderId="33" xfId="0" applyFont="1" applyBorder="1" applyAlignment="1">
      <alignment horizontal="distributed" vertical="center"/>
    </xf>
    <xf numFmtId="0" fontId="12" fillId="0" borderId="5" xfId="0" applyFont="1" applyBorder="1" applyAlignment="1">
      <alignment horizontal="distributed" vertical="center"/>
    </xf>
    <xf numFmtId="0" fontId="12" fillId="0" borderId="2" xfId="0" applyFont="1" applyBorder="1" applyAlignment="1">
      <alignment horizontal="distributed" vertical="center"/>
    </xf>
    <xf numFmtId="0" fontId="12" fillId="0" borderId="7" xfId="0" applyFont="1" applyBorder="1" applyAlignment="1">
      <alignment horizontal="distributed"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wrapText="1"/>
    </xf>
    <xf numFmtId="0" fontId="12" fillId="0" borderId="7" xfId="0" applyFont="1" applyFill="1" applyBorder="1" applyAlignment="1">
      <alignment horizontal="center" vertical="distributed" textRotation="255"/>
    </xf>
    <xf numFmtId="180" fontId="12" fillId="0" borderId="0" xfId="0" applyNumberFormat="1" applyFont="1" applyBorder="1" applyAlignment="1">
      <alignment horizontal="right" vertical="center"/>
    </xf>
    <xf numFmtId="0" fontId="12" fillId="0" borderId="9" xfId="0" applyFont="1" applyBorder="1" applyAlignment="1">
      <alignment horizontal="distributed" vertical="center"/>
    </xf>
    <xf numFmtId="0" fontId="12" fillId="0" borderId="34" xfId="0" applyFont="1" applyBorder="1" applyAlignment="1">
      <alignment horizontal="distributed" vertical="center"/>
    </xf>
    <xf numFmtId="0" fontId="15" fillId="0" borderId="2" xfId="0" applyFont="1" applyBorder="1" applyAlignment="1">
      <alignment horizontal="distributed" vertical="center" wrapText="1"/>
    </xf>
    <xf numFmtId="0" fontId="15" fillId="0" borderId="2" xfId="0" applyFont="1" applyBorder="1" applyAlignment="1">
      <alignment horizontal="distributed" vertical="center"/>
    </xf>
    <xf numFmtId="0" fontId="12" fillId="0" borderId="0" xfId="0" applyFont="1" applyBorder="1" applyAlignment="1">
      <alignment vertical="center"/>
    </xf>
    <xf numFmtId="0" fontId="12" fillId="0" borderId="1" xfId="0" applyFont="1" applyFill="1" applyBorder="1" applyAlignment="1">
      <alignment horizontal="distributed" vertical="center" indent="2"/>
    </xf>
    <xf numFmtId="0" fontId="12" fillId="0" borderId="21" xfId="0" applyFont="1" applyFill="1" applyBorder="1" applyAlignment="1">
      <alignment horizontal="distributed" vertical="center" indent="2"/>
    </xf>
    <xf numFmtId="0" fontId="12" fillId="0" borderId="23" xfId="0" applyFont="1" applyFill="1" applyBorder="1" applyAlignment="1">
      <alignment horizontal="distributed" vertical="center" indent="2"/>
    </xf>
    <xf numFmtId="0" fontId="12" fillId="0" borderId="17" xfId="0" applyFont="1" applyFill="1" applyBorder="1" applyAlignment="1">
      <alignment horizontal="distributed" vertical="center" indent="2"/>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176" fontId="4" fillId="0" borderId="0" xfId="0" applyNumberFormat="1" applyFont="1" applyFill="1" applyBorder="1" applyAlignment="1">
      <alignment horizontal="right" vertical="center" indent="2"/>
    </xf>
    <xf numFmtId="176" fontId="12" fillId="0" borderId="0" xfId="0" applyNumberFormat="1" applyFont="1" applyFill="1" applyAlignment="1">
      <alignment horizontal="right" vertical="center" indent="2"/>
    </xf>
    <xf numFmtId="176" fontId="12" fillId="0" borderId="22" xfId="0" applyNumberFormat="1" applyFont="1" applyBorder="1" applyAlignment="1">
      <alignment horizontal="center" vertical="center"/>
    </xf>
    <xf numFmtId="176" fontId="12" fillId="0" borderId="16" xfId="0" applyNumberFormat="1" applyFont="1" applyBorder="1" applyAlignment="1">
      <alignment horizontal="center" vertical="center"/>
    </xf>
    <xf numFmtId="176" fontId="12" fillId="0" borderId="5"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6" fontId="12" fillId="0" borderId="0" xfId="0" applyNumberFormat="1" applyFont="1" applyBorder="1" applyAlignment="1">
      <alignment horizontal="right" vertical="center"/>
    </xf>
    <xf numFmtId="0" fontId="13" fillId="0" borderId="0" xfId="0" applyFont="1" applyAlignment="1">
      <alignment horizontal="right" vertical="center"/>
    </xf>
    <xf numFmtId="176" fontId="12" fillId="0" borderId="7" xfId="0" applyNumberFormat="1" applyFont="1" applyBorder="1" applyAlignment="1">
      <alignment horizontal="center" vertical="center"/>
    </xf>
    <xf numFmtId="0" fontId="12" fillId="0" borderId="36" xfId="0" applyFont="1" applyFill="1" applyBorder="1" applyAlignment="1">
      <alignment horizontal="center" vertical="distributed" textRotation="255" wrapText="1" shrinkToFit="1"/>
    </xf>
    <xf numFmtId="0" fontId="0" fillId="0" borderId="1" xfId="0" applyBorder="1" applyAlignment="1">
      <alignment/>
    </xf>
    <xf numFmtId="0" fontId="0" fillId="0" borderId="21" xfId="0" applyBorder="1" applyAlignment="1">
      <alignment/>
    </xf>
    <xf numFmtId="0" fontId="0" fillId="0" borderId="11" xfId="0" applyBorder="1" applyAlignment="1">
      <alignment/>
    </xf>
    <xf numFmtId="0" fontId="0" fillId="0" borderId="23" xfId="0" applyBorder="1" applyAlignment="1">
      <alignment/>
    </xf>
    <xf numFmtId="0" fontId="0" fillId="0" borderId="17" xfId="0" applyBorder="1" applyAlignment="1">
      <alignment/>
    </xf>
    <xf numFmtId="0" fontId="12" fillId="0" borderId="7" xfId="0" applyFont="1" applyFill="1" applyBorder="1" applyAlignment="1">
      <alignment horizontal="center" vertical="distributed" textRotation="255" shrinkToFit="1"/>
    </xf>
    <xf numFmtId="0" fontId="13" fillId="0" borderId="0" xfId="0" applyFont="1" applyFill="1" applyBorder="1" applyAlignment="1">
      <alignment horizontal="right" vertical="center"/>
    </xf>
    <xf numFmtId="0" fontId="13" fillId="0" borderId="0" xfId="0" applyFont="1" applyFill="1" applyBorder="1" applyAlignment="1">
      <alignment horizont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top"/>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2" fillId="0" borderId="22" xfId="0" applyFont="1" applyBorder="1" applyAlignment="1">
      <alignment horizontal="center"/>
    </xf>
    <xf numFmtId="0" fontId="12" fillId="0" borderId="5"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22" xfId="0" applyFont="1" applyBorder="1" applyAlignment="1">
      <alignment horizontal="center" vertical="center" shrinkToFit="1"/>
    </xf>
    <xf numFmtId="0" fontId="12" fillId="0" borderId="16" xfId="0" applyFont="1" applyBorder="1" applyAlignment="1">
      <alignment horizontal="center" vertical="center" shrinkToFit="1"/>
    </xf>
    <xf numFmtId="0" fontId="13" fillId="0" borderId="5"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Alignment="1">
      <alignment horizontal="right"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3" xfId="0" applyFont="1" applyBorder="1" applyAlignment="1">
      <alignment horizontal="center" vertical="center"/>
    </xf>
    <xf numFmtId="0" fontId="12" fillId="0" borderId="2" xfId="0" applyFont="1" applyBorder="1" applyAlignment="1">
      <alignment horizontal="center" vertical="center"/>
    </xf>
    <xf numFmtId="49" fontId="12" fillId="0" borderId="0"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13" fillId="0" borderId="5" xfId="0" applyFont="1" applyFill="1" applyBorder="1" applyAlignment="1">
      <alignment/>
    </xf>
    <xf numFmtId="0" fontId="12" fillId="0" borderId="5" xfId="0" applyFont="1" applyFill="1" applyBorder="1" applyAlignment="1">
      <alignment horizontal="center" vertical="distributed" textRotation="255"/>
    </xf>
    <xf numFmtId="0" fontId="12" fillId="0" borderId="6" xfId="0" applyFont="1" applyFill="1" applyBorder="1" applyAlignment="1">
      <alignment horizontal="center" vertical="center" shrinkToFit="1"/>
    </xf>
    <xf numFmtId="0" fontId="12" fillId="0" borderId="8" xfId="0" applyFont="1" applyFill="1" applyBorder="1" applyAlignment="1">
      <alignment horizontal="center" vertical="distributed" textRotation="255" shrinkToFit="1"/>
    </xf>
    <xf numFmtId="0" fontId="13" fillId="0" borderId="6" xfId="0" applyFont="1" applyFill="1" applyBorder="1" applyAlignment="1">
      <alignment/>
    </xf>
    <xf numFmtId="179"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indent="1"/>
    </xf>
    <xf numFmtId="176" fontId="4" fillId="0" borderId="0" xfId="0" applyNumberFormat="1" applyFont="1" applyFill="1" applyBorder="1" applyAlignment="1">
      <alignment horizontal="right" vertical="top"/>
    </xf>
    <xf numFmtId="176" fontId="4" fillId="0" borderId="0" xfId="0" applyNumberFormat="1" applyFont="1" applyFill="1" applyBorder="1" applyAlignment="1">
      <alignment horizontal="right" vertical="center" indent="1"/>
    </xf>
    <xf numFmtId="0" fontId="0" fillId="0" borderId="0" xfId="0" applyFill="1" applyAlignment="1">
      <alignment horizontal="right" vertical="center" indent="1"/>
    </xf>
    <xf numFmtId="179" fontId="12" fillId="0" borderId="0" xfId="0" applyNumberFormat="1" applyFont="1" applyFill="1" applyAlignment="1">
      <alignment horizontal="right" vertical="center"/>
    </xf>
    <xf numFmtId="176" fontId="12" fillId="0" borderId="0" xfId="0" applyNumberFormat="1" applyFont="1" applyFill="1" applyAlignment="1">
      <alignment horizontal="right" vertical="top"/>
    </xf>
    <xf numFmtId="176" fontId="12" fillId="0" borderId="0" xfId="0" applyNumberFormat="1" applyFont="1" applyFill="1" applyAlignment="1">
      <alignment horizontal="right" vertical="center" indent="1"/>
    </xf>
    <xf numFmtId="176" fontId="12" fillId="0" borderId="0" xfId="0" applyNumberFormat="1" applyFont="1" applyFill="1" applyBorder="1" applyAlignment="1">
      <alignment horizontal="right" vertical="center" indent="1"/>
    </xf>
    <xf numFmtId="0" fontId="13" fillId="0" borderId="0" xfId="0" applyFont="1" applyBorder="1" applyAlignment="1">
      <alignment horizont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ill="1" applyBorder="1" applyAlignment="1">
      <alignment horizontal="center"/>
    </xf>
    <xf numFmtId="0" fontId="0" fillId="0" borderId="3" xfId="0" applyFill="1" applyBorder="1" applyAlignment="1">
      <alignment horizontal="center"/>
    </xf>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0" fillId="0" borderId="12" xfId="0" applyFill="1" applyBorder="1" applyAlignment="1">
      <alignment horizontal="left"/>
    </xf>
    <xf numFmtId="0" fontId="0" fillId="0" borderId="4" xfId="0" applyFill="1" applyBorder="1" applyAlignment="1">
      <alignment horizontal="left"/>
    </xf>
    <xf numFmtId="0" fontId="13" fillId="0" borderId="0" xfId="0" applyFont="1" applyFill="1" applyAlignment="1">
      <alignment horizontal="right" vertical="center" indent="1"/>
    </xf>
    <xf numFmtId="0" fontId="12" fillId="0" borderId="35" xfId="0" applyFont="1" applyBorder="1" applyAlignment="1">
      <alignment horizontal="center" vertical="top"/>
    </xf>
    <xf numFmtId="0" fontId="12" fillId="0" borderId="18" xfId="0" applyFont="1" applyBorder="1" applyAlignment="1">
      <alignment horizontal="center" vertical="top"/>
    </xf>
    <xf numFmtId="0" fontId="12" fillId="0" borderId="11" xfId="0" applyFont="1" applyBorder="1" applyAlignment="1">
      <alignment horizontal="center" vertical="top"/>
    </xf>
    <xf numFmtId="0" fontId="12" fillId="0" borderId="36" xfId="0" applyFont="1" applyBorder="1" applyAlignment="1">
      <alignment horizontal="center"/>
    </xf>
    <xf numFmtId="0" fontId="12" fillId="0" borderId="35" xfId="0" applyFont="1" applyBorder="1" applyAlignment="1">
      <alignment horizontal="center"/>
    </xf>
    <xf numFmtId="0" fontId="12" fillId="0" borderId="18" xfId="0" applyFont="1" applyBorder="1" applyAlignment="1">
      <alignment horizontal="center"/>
    </xf>
    <xf numFmtId="0" fontId="0" fillId="0" borderId="0" xfId="0" applyFill="1" applyBorder="1" applyAlignment="1">
      <alignment horizontal="right" vertical="center"/>
    </xf>
    <xf numFmtId="176" fontId="12" fillId="0" borderId="5" xfId="0" applyNumberFormat="1" applyFont="1" applyFill="1" applyBorder="1" applyAlignment="1">
      <alignment horizontal="center" vertical="center"/>
    </xf>
    <xf numFmtId="0" fontId="13" fillId="0" borderId="5" xfId="0" applyFont="1" applyFill="1" applyBorder="1" applyAlignment="1">
      <alignment horizontal="center" vertical="center"/>
    </xf>
    <xf numFmtId="176" fontId="12"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176" fontId="12" fillId="0" borderId="5" xfId="0" applyNumberFormat="1" applyFont="1" applyFill="1" applyBorder="1" applyAlignment="1">
      <alignment horizontal="center" vertical="center" wrapText="1"/>
    </xf>
    <xf numFmtId="176" fontId="12" fillId="0" borderId="34" xfId="0" applyNumberFormat="1" applyFont="1" applyBorder="1" applyAlignment="1">
      <alignment horizontal="center" vertical="center"/>
    </xf>
    <xf numFmtId="176" fontId="12" fillId="0" borderId="35" xfId="0" applyNumberFormat="1" applyFont="1" applyBorder="1" applyAlignment="1">
      <alignment horizontal="center" vertical="center"/>
    </xf>
    <xf numFmtId="0" fontId="12" fillId="0" borderId="0" xfId="0" applyFont="1" applyFill="1" applyBorder="1" applyAlignment="1">
      <alignment horizontal="distributed" vertical="center" indent="1"/>
    </xf>
    <xf numFmtId="0" fontId="12" fillId="0" borderId="3" xfId="0" applyFont="1" applyFill="1" applyBorder="1" applyAlignment="1">
      <alignment horizontal="distributed" vertical="center" indent="1"/>
    </xf>
    <xf numFmtId="180" fontId="12" fillId="0" borderId="19" xfId="0" applyNumberFormat="1" applyFont="1" applyFill="1" applyBorder="1" applyAlignment="1">
      <alignment horizontal="right" vertical="center"/>
    </xf>
    <xf numFmtId="180" fontId="13" fillId="0" borderId="37" xfId="0" applyNumberFormat="1" applyFont="1" applyFill="1" applyBorder="1" applyAlignment="1">
      <alignment horizontal="right" vertical="center"/>
    </xf>
    <xf numFmtId="0" fontId="14" fillId="0" borderId="22"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2" fillId="0" borderId="22" xfId="0" applyFont="1" applyFill="1" applyBorder="1" applyAlignment="1">
      <alignment horizontal="center"/>
    </xf>
    <xf numFmtId="0" fontId="12" fillId="0" borderId="16" xfId="0" applyFont="1" applyFill="1" applyBorder="1" applyAlignment="1">
      <alignment horizontal="center" vertical="top"/>
    </xf>
    <xf numFmtId="176" fontId="12" fillId="0" borderId="19" xfId="0" applyNumberFormat="1" applyFont="1" applyFill="1" applyBorder="1" applyAlignment="1">
      <alignment horizontal="right" vertical="center"/>
    </xf>
    <xf numFmtId="176" fontId="12" fillId="0" borderId="37" xfId="0" applyNumberFormat="1" applyFont="1" applyFill="1" applyBorder="1" applyAlignment="1">
      <alignment horizontal="right" vertical="center"/>
    </xf>
    <xf numFmtId="0" fontId="13" fillId="0" borderId="38" xfId="0" applyFont="1" applyFill="1" applyBorder="1" applyAlignment="1">
      <alignment horizontal="center" vertical="center"/>
    </xf>
    <xf numFmtId="176" fontId="14" fillId="0" borderId="22" xfId="0" applyNumberFormat="1" applyFont="1" applyFill="1" applyBorder="1" applyAlignment="1">
      <alignment horizontal="center" vertical="center" shrinkToFit="1"/>
    </xf>
    <xf numFmtId="176" fontId="14" fillId="0" borderId="16" xfId="0" applyNumberFormat="1" applyFont="1" applyFill="1" applyBorder="1" applyAlignment="1">
      <alignment horizontal="center" vertical="center" shrinkToFit="1"/>
    </xf>
    <xf numFmtId="0" fontId="14" fillId="0" borderId="22" xfId="0" applyFont="1" applyBorder="1" applyAlignment="1">
      <alignment horizontal="center"/>
    </xf>
    <xf numFmtId="0" fontId="14" fillId="0" borderId="35" xfId="0" applyFont="1" applyBorder="1" applyAlignment="1">
      <alignment horizontal="center"/>
    </xf>
    <xf numFmtId="0" fontId="14" fillId="0" borderId="6" xfId="0" applyFont="1" applyBorder="1" applyAlignment="1">
      <alignment horizontal="center" vertical="center"/>
    </xf>
    <xf numFmtId="0" fontId="12" fillId="0" borderId="34" xfId="0" applyFont="1" applyBorder="1" applyAlignment="1">
      <alignment horizontal="center"/>
    </xf>
    <xf numFmtId="0" fontId="12" fillId="0" borderId="10" xfId="0" applyFont="1" applyBorder="1" applyAlignment="1">
      <alignment horizont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4" fillId="0" borderId="35" xfId="0" applyFont="1" applyBorder="1" applyAlignment="1">
      <alignment horizontal="center" vertical="top"/>
    </xf>
    <xf numFmtId="0" fontId="14" fillId="0" borderId="16" xfId="0" applyFont="1" applyBorder="1" applyAlignment="1">
      <alignment horizontal="center" vertical="top"/>
    </xf>
    <xf numFmtId="0" fontId="0" fillId="0" borderId="0" xfId="0" applyFont="1" applyFill="1" applyBorder="1" applyAlignment="1">
      <alignment vertical="center"/>
    </xf>
    <xf numFmtId="0" fontId="1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0" fillId="0" borderId="0" xfId="0" applyFont="1" applyFill="1" applyBorder="1" applyAlignment="1">
      <alignment horizontal="right" vertical="center"/>
    </xf>
    <xf numFmtId="0" fontId="13" fillId="0" borderId="0" xfId="0" applyFont="1" applyFill="1" applyAlignment="1">
      <alignment vertical="center"/>
    </xf>
    <xf numFmtId="0" fontId="12" fillId="0" borderId="0" xfId="0" applyFont="1" applyFill="1" applyBorder="1" applyAlignment="1">
      <alignment horizontal="center" vertical="distributed" textRotation="255"/>
    </xf>
    <xf numFmtId="0" fontId="12" fillId="0" borderId="3" xfId="0" applyFont="1" applyFill="1" applyBorder="1" applyAlignment="1">
      <alignment horizontal="center" vertical="distributed" textRotation="255"/>
    </xf>
    <xf numFmtId="0" fontId="12" fillId="0" borderId="0" xfId="0" applyFont="1" applyFill="1" applyAlignment="1">
      <alignment horizontal="right" vertical="center"/>
    </xf>
    <xf numFmtId="0" fontId="13" fillId="0" borderId="39" xfId="0" applyFont="1" applyFill="1" applyBorder="1" applyAlignment="1">
      <alignment/>
    </xf>
    <xf numFmtId="0" fontId="12" fillId="0" borderId="0" xfId="0" applyFont="1" applyFill="1" applyBorder="1" applyAlignment="1">
      <alignment vertical="distributed" textRotation="255"/>
    </xf>
    <xf numFmtId="0" fontId="12" fillId="0" borderId="3" xfId="0" applyFont="1" applyFill="1" applyBorder="1" applyAlignment="1">
      <alignment vertical="distributed" textRotation="255"/>
    </xf>
    <xf numFmtId="0" fontId="12" fillId="0" borderId="18" xfId="0" applyFont="1" applyFill="1" applyBorder="1" applyAlignment="1">
      <alignment vertical="center" textRotation="255" shrinkToFit="1"/>
    </xf>
    <xf numFmtId="0" fontId="12" fillId="0" borderId="3" xfId="0" applyFont="1" applyFill="1" applyBorder="1" applyAlignment="1">
      <alignment vertical="center" textRotation="255" shrinkToFit="1"/>
    </xf>
    <xf numFmtId="0" fontId="12" fillId="0" borderId="18" xfId="0" applyFont="1" applyFill="1" applyBorder="1" applyAlignment="1">
      <alignment horizontal="center" vertical="distributed" textRotation="255"/>
    </xf>
    <xf numFmtId="0" fontId="13" fillId="0" borderId="0" xfId="0" applyFont="1" applyBorder="1" applyAlignment="1">
      <alignment/>
    </xf>
    <xf numFmtId="0" fontId="13" fillId="0" borderId="18" xfId="0" applyFont="1" applyBorder="1" applyAlignment="1">
      <alignment/>
    </xf>
    <xf numFmtId="0" fontId="13" fillId="0" borderId="3" xfId="0" applyFont="1" applyBorder="1" applyAlignment="1">
      <alignment/>
    </xf>
    <xf numFmtId="186" fontId="12" fillId="0" borderId="0" xfId="0" applyNumberFormat="1" applyFont="1" applyFill="1" applyBorder="1" applyAlignment="1">
      <alignment vertical="center"/>
    </xf>
    <xf numFmtId="180" fontId="12" fillId="0" borderId="0" xfId="0" applyNumberFormat="1" applyFont="1" applyFill="1" applyBorder="1" applyAlignment="1">
      <alignment horizontal="right" vertical="center"/>
    </xf>
    <xf numFmtId="180" fontId="13" fillId="0" borderId="0" xfId="0" applyNumberFormat="1" applyFont="1" applyFill="1" applyBorder="1" applyAlignment="1">
      <alignment horizontal="right" vertical="center"/>
    </xf>
    <xf numFmtId="0" fontId="12" fillId="0" borderId="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5" xfId="0" applyFont="1" applyFill="1" applyBorder="1" applyAlignment="1">
      <alignment horizontal="center"/>
    </xf>
    <xf numFmtId="0" fontId="13" fillId="0" borderId="9" xfId="0" applyFont="1" applyFill="1" applyBorder="1" applyAlignment="1">
      <alignment horizontal="center"/>
    </xf>
    <xf numFmtId="181" fontId="12" fillId="0" borderId="0" xfId="0" applyNumberFormat="1" applyFont="1" applyFill="1" applyBorder="1" applyAlignment="1">
      <alignment horizontal="center" vertical="center"/>
    </xf>
    <xf numFmtId="181" fontId="12" fillId="0" borderId="3" xfId="0" applyNumberFormat="1" applyFont="1" applyFill="1" applyBorder="1" applyAlignment="1">
      <alignment horizontal="center" vertical="center"/>
    </xf>
    <xf numFmtId="0" fontId="12" fillId="0" borderId="36" xfId="0" applyFont="1" applyFill="1" applyBorder="1" applyAlignment="1">
      <alignment horizontal="center"/>
    </xf>
    <xf numFmtId="0" fontId="13" fillId="0" borderId="1" xfId="0" applyFont="1" applyFill="1" applyBorder="1" applyAlignment="1">
      <alignment/>
    </xf>
    <xf numFmtId="0" fontId="13" fillId="0" borderId="21" xfId="0" applyFont="1" applyFill="1" applyBorder="1" applyAlignment="1">
      <alignment/>
    </xf>
    <xf numFmtId="187" fontId="12" fillId="0" borderId="0" xfId="0" applyNumberFormat="1" applyFont="1" applyFill="1" applyBorder="1" applyAlignment="1">
      <alignment vertical="center"/>
    </xf>
    <xf numFmtId="187" fontId="13" fillId="0" borderId="0" xfId="0" applyNumberFormat="1" applyFont="1" applyFill="1" applyBorder="1" applyAlignment="1">
      <alignment/>
    </xf>
    <xf numFmtId="0" fontId="12" fillId="0" borderId="40" xfId="0" applyFont="1" applyFill="1" applyBorder="1" applyAlignment="1">
      <alignment horizontal="center" vertical="center"/>
    </xf>
    <xf numFmtId="187" fontId="12" fillId="0" borderId="0" xfId="0" applyNumberFormat="1" applyFont="1" applyFill="1" applyBorder="1" applyAlignment="1">
      <alignment horizontal="right" vertical="center"/>
    </xf>
    <xf numFmtId="187" fontId="13" fillId="0" borderId="0" xfId="0" applyNumberFormat="1" applyFont="1" applyFill="1" applyBorder="1" applyAlignment="1">
      <alignment horizontal="right" vertical="center"/>
    </xf>
    <xf numFmtId="187" fontId="13" fillId="0" borderId="0" xfId="0" applyNumberFormat="1" applyFont="1" applyFill="1" applyBorder="1" applyAlignment="1">
      <alignment vertical="center"/>
    </xf>
    <xf numFmtId="0" fontId="14" fillId="0" borderId="18" xfId="0" applyFont="1" applyFill="1" applyBorder="1" applyAlignment="1">
      <alignment horizontal="center" vertical="top" textRotation="255"/>
    </xf>
    <xf numFmtId="0" fontId="12" fillId="0" borderId="0" xfId="0" applyFont="1" applyFill="1" applyBorder="1" applyAlignment="1">
      <alignment horizontal="distributed" vertical="distributed" textRotation="255"/>
    </xf>
    <xf numFmtId="0" fontId="12" fillId="0" borderId="3" xfId="0" applyFont="1" applyFill="1" applyBorder="1" applyAlignment="1">
      <alignment horizontal="distributed" vertical="distributed" textRotation="255"/>
    </xf>
    <xf numFmtId="0" fontId="12" fillId="0" borderId="18" xfId="0" applyFont="1" applyFill="1" applyBorder="1" applyAlignment="1">
      <alignment horizontal="center" vertical="distributed"/>
    </xf>
    <xf numFmtId="0" fontId="13" fillId="0" borderId="18" xfId="0" applyFont="1" applyFill="1" applyBorder="1" applyAlignment="1">
      <alignment/>
    </xf>
    <xf numFmtId="0" fontId="13" fillId="0" borderId="0" xfId="0" applyFont="1" applyFill="1" applyBorder="1" applyAlignment="1">
      <alignment/>
    </xf>
    <xf numFmtId="0" fontId="13" fillId="0" borderId="3" xfId="0" applyFont="1" applyFill="1" applyBorder="1" applyAlignment="1">
      <alignment/>
    </xf>
    <xf numFmtId="0" fontId="12" fillId="0" borderId="0" xfId="0" applyFont="1" applyFill="1" applyAlignment="1">
      <alignment vertical="center"/>
    </xf>
    <xf numFmtId="0" fontId="13" fillId="0" borderId="0" xfId="0" applyFont="1" applyFill="1" applyBorder="1" applyAlignment="1">
      <alignment vertical="center"/>
    </xf>
    <xf numFmtId="187" fontId="4"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4" fillId="0" borderId="0" xfId="0" applyFont="1" applyBorder="1" applyAlignment="1">
      <alignment horizontal="center" vertical="center"/>
    </xf>
    <xf numFmtId="0" fontId="0" fillId="0" borderId="3" xfId="0" applyBorder="1" applyAlignment="1">
      <alignment horizontal="center" vertical="center"/>
    </xf>
    <xf numFmtId="176" fontId="12" fillId="0" borderId="0" xfId="0" applyNumberFormat="1" applyFont="1" applyAlignment="1">
      <alignment horizontal="right"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187" fontId="12" fillId="0" borderId="0" xfId="0" applyNumberFormat="1" applyFont="1" applyFill="1" applyAlignment="1">
      <alignment horizontal="right" vertical="center"/>
    </xf>
    <xf numFmtId="0" fontId="14" fillId="0" borderId="2" xfId="0" applyFont="1" applyBorder="1" applyAlignment="1">
      <alignment horizontal="center" vertical="center"/>
    </xf>
    <xf numFmtId="187" fontId="12" fillId="0" borderId="0" xfId="0" applyNumberFormat="1" applyFont="1" applyAlignment="1">
      <alignment horizontal="right" vertical="center"/>
    </xf>
    <xf numFmtId="0" fontId="14" fillId="0" borderId="34" xfId="0" applyFont="1" applyBorder="1" applyAlignment="1">
      <alignment horizontal="center"/>
    </xf>
    <xf numFmtId="0" fontId="15" fillId="0" borderId="7" xfId="0" applyFont="1" applyBorder="1" applyAlignment="1">
      <alignment horizontal="center" vertical="center"/>
    </xf>
    <xf numFmtId="0" fontId="14" fillId="0" borderId="8" xfId="0" applyFont="1" applyBorder="1" applyAlignment="1">
      <alignment horizontal="center" vertical="center"/>
    </xf>
    <xf numFmtId="0" fontId="14" fillId="0" borderId="33" xfId="0" applyFont="1" applyBorder="1" applyAlignment="1">
      <alignment horizontal="center" vertical="center"/>
    </xf>
    <xf numFmtId="0" fontId="0" fillId="0" borderId="12" xfId="0" applyFill="1" applyBorder="1" applyAlignment="1">
      <alignment horizontal="center"/>
    </xf>
    <xf numFmtId="0" fontId="0" fillId="0" borderId="4" xfId="0" applyFill="1" applyBorder="1" applyAlignment="1">
      <alignment horizontal="center"/>
    </xf>
    <xf numFmtId="0" fontId="13" fillId="0" borderId="3" xfId="0" applyFont="1" applyBorder="1" applyAlignment="1">
      <alignment horizontal="center"/>
    </xf>
    <xf numFmtId="0" fontId="12"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3"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5"/>
  <sheetViews>
    <sheetView workbookViewId="0" topLeftCell="A1">
      <selection activeCell="R29" sqref="R29:X29"/>
    </sheetView>
  </sheetViews>
  <sheetFormatPr defaultColWidth="9.00390625" defaultRowHeight="13.5"/>
  <sheetData>
    <row r="1" ht="26.25" customHeight="1"/>
    <row r="2" ht="22.5" customHeight="1"/>
    <row r="4" ht="145.5" customHeight="1"/>
    <row r="5" spans="1:9" s="44" customFormat="1" ht="55.5" customHeight="1">
      <c r="A5" s="322" t="s">
        <v>516</v>
      </c>
      <c r="B5" s="322"/>
      <c r="C5" s="322"/>
      <c r="D5" s="322"/>
      <c r="E5" s="322"/>
      <c r="F5" s="322"/>
      <c r="G5" s="322"/>
      <c r="H5" s="322"/>
      <c r="I5" s="322"/>
    </row>
  </sheetData>
  <mergeCells count="1">
    <mergeCell ref="A5:I5"/>
  </mergeCells>
  <printOptions/>
  <pageMargins left="0.75" right="0.75" top="1" bottom="1" header="0.512" footer="0.512"/>
  <pageSetup horizontalDpi="600" verticalDpi="600" orientation="portrait" paperSize="9" r:id="rId1"/>
  <headerFooter alignWithMargins="0">
    <oddHeader>&amp;R&amp;8司法 ・ 警察 ・ 消防　　　155</oddHeader>
  </headerFooter>
</worksheet>
</file>

<file path=xl/worksheets/sheet10.xml><?xml version="1.0" encoding="utf-8"?>
<worksheet xmlns="http://schemas.openxmlformats.org/spreadsheetml/2006/main" xmlns:r="http://schemas.openxmlformats.org/officeDocument/2006/relationships">
  <dimension ref="A1:T59"/>
  <sheetViews>
    <sheetView workbookViewId="0" topLeftCell="A1">
      <selection activeCell="A1" sqref="A1"/>
    </sheetView>
  </sheetViews>
  <sheetFormatPr defaultColWidth="9.00390625" defaultRowHeight="13.5"/>
  <cols>
    <col min="1" max="1" width="4.125" style="0" customWidth="1"/>
    <col min="2" max="2" width="0.875" style="0" customWidth="1"/>
    <col min="3" max="3" width="4.375" style="0" customWidth="1"/>
    <col min="4" max="7" width="5.00390625" style="0" customWidth="1"/>
    <col min="8" max="8" width="5.25390625" style="0" customWidth="1"/>
    <col min="9" max="11" width="5.00390625" style="0" customWidth="1"/>
    <col min="12" max="12" width="5.375" style="0" customWidth="1"/>
    <col min="13" max="15" width="5.00390625" style="0" customWidth="1"/>
    <col min="16" max="16" width="5.25390625" style="0" customWidth="1"/>
    <col min="17" max="18" width="4.375" style="0" customWidth="1"/>
  </cols>
  <sheetData>
    <row r="1" spans="1:18" ht="26.25" customHeight="1">
      <c r="A1" s="4"/>
      <c r="B1" s="4"/>
      <c r="C1" s="4"/>
      <c r="D1" s="4"/>
      <c r="E1" s="4"/>
      <c r="F1" s="4"/>
      <c r="G1" s="4"/>
      <c r="H1" s="4"/>
      <c r="I1" s="4"/>
      <c r="J1" s="4"/>
      <c r="K1" s="4"/>
      <c r="L1" s="4"/>
      <c r="M1" s="4"/>
      <c r="N1" s="4"/>
      <c r="O1" s="4"/>
      <c r="P1" s="4"/>
      <c r="Q1" s="4"/>
      <c r="R1" s="4"/>
    </row>
    <row r="2" spans="1:18" ht="22.5" customHeight="1">
      <c r="A2" s="52" t="s">
        <v>152</v>
      </c>
      <c r="B2" s="52"/>
      <c r="C2" s="52"/>
      <c r="D2" s="52"/>
      <c r="E2" s="52"/>
      <c r="F2" s="52"/>
      <c r="G2" s="52"/>
      <c r="H2" s="52"/>
      <c r="I2" s="52"/>
      <c r="J2" s="52"/>
      <c r="K2" s="52"/>
      <c r="L2" s="52"/>
      <c r="M2" s="52"/>
      <c r="N2" s="52"/>
      <c r="O2" s="52"/>
      <c r="P2" s="52"/>
      <c r="Q2" s="52"/>
      <c r="R2" s="52"/>
    </row>
    <row r="3" spans="1:18" ht="13.5">
      <c r="A3" s="105"/>
      <c r="B3" s="105"/>
      <c r="C3" s="105"/>
      <c r="D3" s="105"/>
      <c r="E3" s="105"/>
      <c r="F3" s="105"/>
      <c r="G3" s="105"/>
      <c r="H3" s="105"/>
      <c r="I3" s="105"/>
      <c r="J3" s="105"/>
      <c r="K3" s="105"/>
      <c r="L3" s="105"/>
      <c r="M3" s="105"/>
      <c r="N3" s="105"/>
      <c r="O3" s="105"/>
      <c r="P3" s="105"/>
      <c r="Q3" s="105"/>
      <c r="R3" s="105"/>
    </row>
    <row r="4" spans="1:18" ht="22.5" customHeight="1">
      <c r="A4" s="420" t="s">
        <v>2</v>
      </c>
      <c r="B4" s="405"/>
      <c r="C4" s="420" t="s">
        <v>20</v>
      </c>
      <c r="D4" s="405"/>
      <c r="E4" s="405" t="s">
        <v>153</v>
      </c>
      <c r="F4" s="405"/>
      <c r="G4" s="405" t="s">
        <v>154</v>
      </c>
      <c r="H4" s="405"/>
      <c r="I4" s="405" t="s">
        <v>155</v>
      </c>
      <c r="J4" s="405"/>
      <c r="K4" s="405" t="s">
        <v>158</v>
      </c>
      <c r="L4" s="405"/>
      <c r="M4" s="405" t="s">
        <v>156</v>
      </c>
      <c r="N4" s="405"/>
      <c r="O4" s="405" t="s">
        <v>157</v>
      </c>
      <c r="P4" s="405"/>
      <c r="Q4" s="405" t="s">
        <v>26</v>
      </c>
      <c r="R4" s="412"/>
    </row>
    <row r="5" spans="1:18" ht="5.25" customHeight="1">
      <c r="A5" s="141"/>
      <c r="B5" s="165"/>
      <c r="C5" s="163"/>
      <c r="D5" s="163"/>
      <c r="E5" s="163"/>
      <c r="F5" s="163"/>
      <c r="G5" s="163"/>
      <c r="H5" s="163"/>
      <c r="I5" s="163"/>
      <c r="J5" s="163"/>
      <c r="K5" s="163"/>
      <c r="L5" s="163"/>
      <c r="M5" s="163"/>
      <c r="N5" s="163"/>
      <c r="O5" s="163"/>
      <c r="P5" s="163"/>
      <c r="Q5" s="163"/>
      <c r="R5" s="163"/>
    </row>
    <row r="6" spans="1:18" ht="15" customHeight="1">
      <c r="A6" s="490">
        <v>16</v>
      </c>
      <c r="B6" s="491"/>
      <c r="C6" s="393">
        <f>SUM(E6:R6)</f>
        <v>83</v>
      </c>
      <c r="D6" s="393"/>
      <c r="E6" s="393">
        <v>49</v>
      </c>
      <c r="F6" s="393"/>
      <c r="G6" s="393">
        <v>14</v>
      </c>
      <c r="H6" s="393"/>
      <c r="I6" s="393">
        <v>1</v>
      </c>
      <c r="J6" s="393"/>
      <c r="K6" s="393" t="s">
        <v>426</v>
      </c>
      <c r="L6" s="393"/>
      <c r="M6" s="393">
        <v>17</v>
      </c>
      <c r="N6" s="393"/>
      <c r="O6" s="393" t="s">
        <v>426</v>
      </c>
      <c r="P6" s="393"/>
      <c r="Q6" s="393">
        <v>2</v>
      </c>
      <c r="R6" s="393"/>
    </row>
    <row r="7" spans="1:18" ht="15" customHeight="1">
      <c r="A7" s="490">
        <v>17</v>
      </c>
      <c r="B7" s="551"/>
      <c r="C7" s="393">
        <f>SUM(E7:R7)</f>
        <v>91</v>
      </c>
      <c r="D7" s="393"/>
      <c r="E7" s="393">
        <v>51</v>
      </c>
      <c r="F7" s="393"/>
      <c r="G7" s="393">
        <v>10</v>
      </c>
      <c r="H7" s="393"/>
      <c r="I7" s="393">
        <v>1</v>
      </c>
      <c r="J7" s="393"/>
      <c r="K7" s="393">
        <v>1</v>
      </c>
      <c r="L7" s="393"/>
      <c r="M7" s="393">
        <v>26</v>
      </c>
      <c r="N7" s="393"/>
      <c r="O7" s="393" t="s">
        <v>426</v>
      </c>
      <c r="P7" s="393"/>
      <c r="Q7" s="393">
        <v>2</v>
      </c>
      <c r="R7" s="393"/>
    </row>
    <row r="8" spans="1:19" ht="15" customHeight="1">
      <c r="A8" s="490">
        <v>18</v>
      </c>
      <c r="B8" s="551"/>
      <c r="C8" s="326">
        <f>SUM(E8:R8)</f>
        <v>101</v>
      </c>
      <c r="D8" s="326"/>
      <c r="E8" s="326">
        <v>54</v>
      </c>
      <c r="F8" s="326"/>
      <c r="G8" s="326">
        <v>12</v>
      </c>
      <c r="H8" s="326"/>
      <c r="I8" s="326">
        <v>2</v>
      </c>
      <c r="J8" s="326"/>
      <c r="K8" s="326" t="s">
        <v>426</v>
      </c>
      <c r="L8" s="326"/>
      <c r="M8" s="326">
        <v>32</v>
      </c>
      <c r="N8" s="326"/>
      <c r="O8" s="326" t="s">
        <v>426</v>
      </c>
      <c r="P8" s="326"/>
      <c r="Q8" s="326">
        <v>1</v>
      </c>
      <c r="R8" s="326"/>
      <c r="S8" s="9"/>
    </row>
    <row r="9" spans="1:19" ht="15" customHeight="1">
      <c r="A9" s="490">
        <v>19</v>
      </c>
      <c r="B9" s="551"/>
      <c r="C9" s="326">
        <f>SUM(E9:R9)</f>
        <v>64</v>
      </c>
      <c r="D9" s="326"/>
      <c r="E9" s="326">
        <v>33</v>
      </c>
      <c r="F9" s="326"/>
      <c r="G9" s="326">
        <v>2</v>
      </c>
      <c r="H9" s="326"/>
      <c r="I9" s="326">
        <v>1</v>
      </c>
      <c r="J9" s="326"/>
      <c r="K9" s="326" t="s">
        <v>426</v>
      </c>
      <c r="L9" s="326"/>
      <c r="M9" s="326">
        <v>27</v>
      </c>
      <c r="N9" s="326"/>
      <c r="O9" s="326" t="s">
        <v>426</v>
      </c>
      <c r="P9" s="326"/>
      <c r="Q9" s="326">
        <v>1</v>
      </c>
      <c r="R9" s="326"/>
      <c r="S9" s="9"/>
    </row>
    <row r="10" spans="1:19" ht="15" customHeight="1">
      <c r="A10" s="547">
        <v>20</v>
      </c>
      <c r="B10" s="548"/>
      <c r="C10" s="323">
        <f>SUM(E10:R10)</f>
        <v>81</v>
      </c>
      <c r="D10" s="323"/>
      <c r="E10" s="323">
        <v>38</v>
      </c>
      <c r="F10" s="323"/>
      <c r="G10" s="323">
        <v>13</v>
      </c>
      <c r="H10" s="323"/>
      <c r="I10" s="323">
        <v>1</v>
      </c>
      <c r="J10" s="323"/>
      <c r="K10" s="323">
        <v>2</v>
      </c>
      <c r="L10" s="323"/>
      <c r="M10" s="323">
        <v>25</v>
      </c>
      <c r="N10" s="323"/>
      <c r="O10" s="326" t="s">
        <v>426</v>
      </c>
      <c r="P10" s="326"/>
      <c r="Q10" s="323">
        <v>2</v>
      </c>
      <c r="R10" s="323"/>
      <c r="S10" s="9"/>
    </row>
    <row r="11" spans="1:18" ht="5.25" customHeight="1">
      <c r="A11" s="224"/>
      <c r="B11" s="225"/>
      <c r="C11" s="1"/>
      <c r="D11" s="1"/>
      <c r="E11" s="1"/>
      <c r="F11" s="1"/>
      <c r="G11" s="1"/>
      <c r="H11" s="1"/>
      <c r="I11" s="1"/>
      <c r="J11" s="1"/>
      <c r="K11" s="1"/>
      <c r="L11" s="1"/>
      <c r="M11" s="1"/>
      <c r="N11" s="1"/>
      <c r="O11" s="1"/>
      <c r="P11" s="1"/>
      <c r="Q11" s="1"/>
      <c r="R11" s="1"/>
    </row>
    <row r="12" spans="1:18" ht="13.5">
      <c r="A12" s="230" t="s">
        <v>402</v>
      </c>
      <c r="B12" s="223"/>
      <c r="C12" s="223"/>
      <c r="D12" s="223"/>
      <c r="E12" s="223"/>
      <c r="F12" s="223"/>
      <c r="G12" s="223"/>
      <c r="H12" s="223"/>
      <c r="I12" s="223"/>
      <c r="J12" s="223"/>
      <c r="K12" s="223"/>
      <c r="L12" s="223"/>
      <c r="M12" s="223"/>
      <c r="N12" s="223"/>
      <c r="O12" s="223"/>
      <c r="P12" s="223"/>
      <c r="Q12" s="223"/>
      <c r="R12" s="223"/>
    </row>
    <row r="15" spans="1:18" ht="22.5" customHeight="1">
      <c r="A15" s="52" t="s">
        <v>159</v>
      </c>
      <c r="B15" s="52"/>
      <c r="C15" s="52"/>
      <c r="D15" s="52"/>
      <c r="E15" s="52"/>
      <c r="F15" s="52"/>
      <c r="G15" s="52"/>
      <c r="H15" s="52"/>
      <c r="I15" s="52"/>
      <c r="J15" s="52"/>
      <c r="K15" s="52"/>
      <c r="L15" s="52"/>
      <c r="M15" s="52"/>
      <c r="N15" s="52"/>
      <c r="O15" s="52"/>
      <c r="P15" s="52"/>
      <c r="Q15" s="52"/>
      <c r="R15" s="52"/>
    </row>
    <row r="16" spans="1:18" ht="13.5">
      <c r="A16" s="105"/>
      <c r="B16" s="105"/>
      <c r="C16" s="105"/>
      <c r="D16" s="105"/>
      <c r="E16" s="105"/>
      <c r="F16" s="105"/>
      <c r="G16" s="105"/>
      <c r="H16" s="105"/>
      <c r="I16" s="105"/>
      <c r="J16" s="105"/>
      <c r="K16" s="105"/>
      <c r="L16" s="105"/>
      <c r="M16" s="105"/>
      <c r="N16" s="105"/>
      <c r="O16" s="105"/>
      <c r="P16" s="105"/>
      <c r="Q16" s="105"/>
      <c r="R16" s="105"/>
    </row>
    <row r="17" spans="1:18" ht="15" customHeight="1">
      <c r="A17" s="420" t="s">
        <v>160</v>
      </c>
      <c r="B17" s="405"/>
      <c r="C17" s="405"/>
      <c r="D17" s="558" t="s">
        <v>161</v>
      </c>
      <c r="E17" s="408"/>
      <c r="F17" s="408"/>
      <c r="G17" s="408"/>
      <c r="H17" s="408"/>
      <c r="I17" s="408"/>
      <c r="J17" s="408"/>
      <c r="K17" s="408"/>
      <c r="L17" s="408"/>
      <c r="M17" s="408"/>
      <c r="N17" s="408"/>
      <c r="O17" s="408"/>
      <c r="P17" s="408"/>
      <c r="Q17" s="408" t="s">
        <v>176</v>
      </c>
      <c r="R17" s="487"/>
    </row>
    <row r="18" spans="1:18" ht="6.75" customHeight="1">
      <c r="A18" s="421"/>
      <c r="B18" s="406"/>
      <c r="C18" s="406"/>
      <c r="D18" s="553" t="s">
        <v>44</v>
      </c>
      <c r="E18" s="409"/>
      <c r="F18" s="409" t="s">
        <v>162</v>
      </c>
      <c r="G18" s="556" t="s">
        <v>163</v>
      </c>
      <c r="H18" s="409" t="s">
        <v>164</v>
      </c>
      <c r="I18" s="409" t="s">
        <v>165</v>
      </c>
      <c r="J18" s="555" t="s">
        <v>166</v>
      </c>
      <c r="K18" s="555" t="s">
        <v>168</v>
      </c>
      <c r="L18" s="555" t="s">
        <v>170</v>
      </c>
      <c r="M18" s="555" t="s">
        <v>172</v>
      </c>
      <c r="N18" s="409" t="s">
        <v>174</v>
      </c>
      <c r="O18" s="409" t="s">
        <v>175</v>
      </c>
      <c r="P18" s="556" t="s">
        <v>26</v>
      </c>
      <c r="Q18" s="409"/>
      <c r="R18" s="557"/>
    </row>
    <row r="19" spans="1:18" ht="6.75" customHeight="1">
      <c r="A19" s="421"/>
      <c r="B19" s="406"/>
      <c r="C19" s="406"/>
      <c r="D19" s="553"/>
      <c r="E19" s="409"/>
      <c r="F19" s="409"/>
      <c r="G19" s="556"/>
      <c r="H19" s="409"/>
      <c r="I19" s="409"/>
      <c r="J19" s="486"/>
      <c r="K19" s="486"/>
      <c r="L19" s="486"/>
      <c r="M19" s="486"/>
      <c r="N19" s="409"/>
      <c r="O19" s="409"/>
      <c r="P19" s="556"/>
      <c r="Q19" s="409"/>
      <c r="R19" s="557"/>
    </row>
    <row r="20" spans="1:18" ht="13.5">
      <c r="A20" s="421"/>
      <c r="B20" s="406"/>
      <c r="C20" s="406"/>
      <c r="D20" s="553"/>
      <c r="E20" s="409"/>
      <c r="F20" s="409"/>
      <c r="G20" s="556"/>
      <c r="H20" s="409"/>
      <c r="I20" s="409"/>
      <c r="J20" s="193" t="s">
        <v>167</v>
      </c>
      <c r="K20" s="193" t="s">
        <v>169</v>
      </c>
      <c r="L20" s="193" t="s">
        <v>171</v>
      </c>
      <c r="M20" s="193" t="s">
        <v>173</v>
      </c>
      <c r="N20" s="409"/>
      <c r="O20" s="409"/>
      <c r="P20" s="556"/>
      <c r="Q20" s="409"/>
      <c r="R20" s="557"/>
    </row>
    <row r="21" spans="1:18" ht="5.25" customHeight="1">
      <c r="A21" s="141"/>
      <c r="B21" s="141"/>
      <c r="C21" s="165"/>
      <c r="D21" s="163"/>
      <c r="E21" s="163"/>
      <c r="F21" s="163"/>
      <c r="G21" s="163"/>
      <c r="H21" s="163"/>
      <c r="I21" s="163"/>
      <c r="J21" s="163"/>
      <c r="K21" s="163"/>
      <c r="L21" s="163"/>
      <c r="M21" s="163"/>
      <c r="N21" s="163"/>
      <c r="O21" s="163"/>
      <c r="P21" s="163"/>
      <c r="Q21" s="163"/>
      <c r="R21" s="163"/>
    </row>
    <row r="22" spans="1:18" ht="15" customHeight="1">
      <c r="A22" s="231"/>
      <c r="B22" s="232" t="s">
        <v>259</v>
      </c>
      <c r="C22" s="233"/>
      <c r="D22" s="532">
        <f>SUM(F22:P22)</f>
        <v>10377</v>
      </c>
      <c r="E22" s="552"/>
      <c r="F22" s="235">
        <v>45</v>
      </c>
      <c r="G22" s="235" t="s">
        <v>439</v>
      </c>
      <c r="H22" s="235">
        <v>3</v>
      </c>
      <c r="I22" s="235">
        <v>1387</v>
      </c>
      <c r="J22" s="235">
        <v>82</v>
      </c>
      <c r="K22" s="235">
        <v>110</v>
      </c>
      <c r="L22" s="235">
        <v>1410</v>
      </c>
      <c r="M22" s="235">
        <v>81</v>
      </c>
      <c r="N22" s="235">
        <v>128</v>
      </c>
      <c r="O22" s="236">
        <v>6139</v>
      </c>
      <c r="P22" s="235">
        <v>992</v>
      </c>
      <c r="Q22" s="554">
        <v>9587</v>
      </c>
      <c r="R22" s="554"/>
    </row>
    <row r="23" spans="1:18" ht="15" customHeight="1">
      <c r="A23" s="231"/>
      <c r="B23" s="232" t="s">
        <v>372</v>
      </c>
      <c r="C23" s="233"/>
      <c r="D23" s="532">
        <f>SUM(F23:P23)</f>
        <v>10636</v>
      </c>
      <c r="E23" s="552"/>
      <c r="F23" s="235">
        <v>50</v>
      </c>
      <c r="G23" s="235" t="s">
        <v>439</v>
      </c>
      <c r="H23" s="235">
        <v>3</v>
      </c>
      <c r="I23" s="235">
        <v>1338</v>
      </c>
      <c r="J23" s="235">
        <v>60</v>
      </c>
      <c r="K23" s="235">
        <v>130</v>
      </c>
      <c r="L23" s="235">
        <v>1597</v>
      </c>
      <c r="M23" s="235">
        <v>87</v>
      </c>
      <c r="N23" s="235">
        <v>150</v>
      </c>
      <c r="O23" s="235">
        <v>6331</v>
      </c>
      <c r="P23" s="235">
        <v>890</v>
      </c>
      <c r="Q23" s="554">
        <v>9720</v>
      </c>
      <c r="R23" s="554"/>
    </row>
    <row r="24" spans="1:18" ht="15" customHeight="1">
      <c r="A24" s="231"/>
      <c r="B24" s="232" t="s">
        <v>373</v>
      </c>
      <c r="C24" s="237"/>
      <c r="D24" s="532">
        <f>SUM(F24:P24)</f>
        <v>10360</v>
      </c>
      <c r="E24" s="552"/>
      <c r="F24" s="235">
        <v>43</v>
      </c>
      <c r="G24" s="235" t="s">
        <v>439</v>
      </c>
      <c r="H24" s="235">
        <v>1</v>
      </c>
      <c r="I24" s="235">
        <v>1290</v>
      </c>
      <c r="J24" s="235">
        <v>68</v>
      </c>
      <c r="K24" s="235">
        <v>132</v>
      </c>
      <c r="L24" s="235">
        <v>1499</v>
      </c>
      <c r="M24" s="235">
        <v>82</v>
      </c>
      <c r="N24" s="235">
        <v>157</v>
      </c>
      <c r="O24" s="235">
        <v>6228</v>
      </c>
      <c r="P24" s="235">
        <v>860</v>
      </c>
      <c r="Q24" s="554">
        <v>9422</v>
      </c>
      <c r="R24" s="554"/>
    </row>
    <row r="25" spans="1:18" ht="15" customHeight="1">
      <c r="A25" s="231"/>
      <c r="B25" s="232" t="s">
        <v>370</v>
      </c>
      <c r="C25" s="237"/>
      <c r="D25" s="532">
        <f>SUM(F25:P25)</f>
        <v>10730</v>
      </c>
      <c r="E25" s="552"/>
      <c r="F25" s="234">
        <v>38</v>
      </c>
      <c r="G25" s="234">
        <v>1</v>
      </c>
      <c r="H25" s="234">
        <v>5</v>
      </c>
      <c r="I25" s="234">
        <v>1178</v>
      </c>
      <c r="J25" s="234">
        <v>72</v>
      </c>
      <c r="K25" s="234">
        <v>95</v>
      </c>
      <c r="L25" s="234">
        <v>1565</v>
      </c>
      <c r="M25" s="234">
        <v>95</v>
      </c>
      <c r="N25" s="234">
        <v>143</v>
      </c>
      <c r="O25" s="234">
        <v>6642</v>
      </c>
      <c r="P25" s="234">
        <v>896</v>
      </c>
      <c r="Q25" s="552">
        <v>9643</v>
      </c>
      <c r="R25" s="552"/>
    </row>
    <row r="26" spans="1:18" ht="15" customHeight="1">
      <c r="A26" s="37"/>
      <c r="B26" s="25" t="s">
        <v>396</v>
      </c>
      <c r="C26" s="226"/>
      <c r="D26" s="544">
        <f>SUM(D28:E39)</f>
        <v>9802</v>
      </c>
      <c r="E26" s="544"/>
      <c r="F26" s="61">
        <f>SUM(F28:F39)</f>
        <v>48</v>
      </c>
      <c r="G26" s="62" t="s">
        <v>10</v>
      </c>
      <c r="H26" s="61">
        <f aca="true" t="shared" si="0" ref="H26:P26">SUM(H28:H39)</f>
        <v>3</v>
      </c>
      <c r="I26" s="61">
        <f t="shared" si="0"/>
        <v>1095</v>
      </c>
      <c r="J26" s="61">
        <f t="shared" si="0"/>
        <v>76</v>
      </c>
      <c r="K26" s="61">
        <f t="shared" si="0"/>
        <v>101</v>
      </c>
      <c r="L26" s="61">
        <f t="shared" si="0"/>
        <v>1415</v>
      </c>
      <c r="M26" s="61">
        <f t="shared" si="0"/>
        <v>86</v>
      </c>
      <c r="N26" s="61">
        <f t="shared" si="0"/>
        <v>138</v>
      </c>
      <c r="O26" s="61">
        <f t="shared" si="0"/>
        <v>6021</v>
      </c>
      <c r="P26" s="61">
        <f t="shared" si="0"/>
        <v>819</v>
      </c>
      <c r="Q26" s="544">
        <f>SUM(Q28:R39)</f>
        <v>8755</v>
      </c>
      <c r="R26" s="544"/>
    </row>
    <row r="27" spans="1:20" ht="5.25" customHeight="1">
      <c r="A27" s="38"/>
      <c r="B27" s="38"/>
      <c r="C27" s="227"/>
      <c r="D27" s="544"/>
      <c r="E27" s="544"/>
      <c r="F27" s="61"/>
      <c r="G27" s="61"/>
      <c r="H27" s="61"/>
      <c r="I27" s="61"/>
      <c r="J27" s="61"/>
      <c r="K27" s="61"/>
      <c r="L27" s="61"/>
      <c r="M27" s="61"/>
      <c r="N27" s="61"/>
      <c r="O27" s="61"/>
      <c r="P27" s="61"/>
      <c r="Q27" s="544"/>
      <c r="R27" s="544"/>
      <c r="S27" s="9"/>
      <c r="T27" s="9"/>
    </row>
    <row r="28" spans="1:20" ht="15" customHeight="1">
      <c r="A28" s="238" t="s">
        <v>501</v>
      </c>
      <c r="B28" s="239" t="s">
        <v>502</v>
      </c>
      <c r="C28" s="240" t="s">
        <v>503</v>
      </c>
      <c r="D28" s="532">
        <f aca="true" t="shared" si="1" ref="D28:D38">SUM(F28:P28)</f>
        <v>853</v>
      </c>
      <c r="E28" s="532"/>
      <c r="F28" s="215">
        <v>6</v>
      </c>
      <c r="G28" s="235" t="s">
        <v>439</v>
      </c>
      <c r="H28" s="215">
        <v>1</v>
      </c>
      <c r="I28" s="215">
        <v>68</v>
      </c>
      <c r="J28" s="215">
        <v>3</v>
      </c>
      <c r="K28" s="215">
        <v>13</v>
      </c>
      <c r="L28" s="215">
        <v>122</v>
      </c>
      <c r="M28" s="215">
        <v>7</v>
      </c>
      <c r="N28" s="215">
        <v>14</v>
      </c>
      <c r="O28" s="215">
        <v>546</v>
      </c>
      <c r="P28" s="215">
        <v>73</v>
      </c>
      <c r="Q28" s="532">
        <v>770</v>
      </c>
      <c r="R28" s="532"/>
      <c r="S28" s="9"/>
      <c r="T28" s="9"/>
    </row>
    <row r="29" spans="1:20" ht="15" customHeight="1">
      <c r="A29" s="241"/>
      <c r="B29" s="239"/>
      <c r="C29" s="240" t="s">
        <v>374</v>
      </c>
      <c r="D29" s="532">
        <f t="shared" si="1"/>
        <v>749</v>
      </c>
      <c r="E29" s="532"/>
      <c r="F29" s="215">
        <v>3</v>
      </c>
      <c r="G29" s="235" t="s">
        <v>439</v>
      </c>
      <c r="H29" s="235" t="s">
        <v>439</v>
      </c>
      <c r="I29" s="215">
        <v>89</v>
      </c>
      <c r="J29" s="215">
        <v>4</v>
      </c>
      <c r="K29" s="215">
        <v>5</v>
      </c>
      <c r="L29" s="215">
        <v>91</v>
      </c>
      <c r="M29" s="215">
        <v>1</v>
      </c>
      <c r="N29" s="215">
        <v>10</v>
      </c>
      <c r="O29" s="215">
        <v>478</v>
      </c>
      <c r="P29" s="215">
        <v>68</v>
      </c>
      <c r="Q29" s="532">
        <v>674</v>
      </c>
      <c r="R29" s="532"/>
      <c r="S29" s="9"/>
      <c r="T29" s="9"/>
    </row>
    <row r="30" spans="1:20" ht="15" customHeight="1">
      <c r="A30" s="241"/>
      <c r="B30" s="239"/>
      <c r="C30" s="240" t="s">
        <v>375</v>
      </c>
      <c r="D30" s="532">
        <f t="shared" si="1"/>
        <v>821</v>
      </c>
      <c r="E30" s="532"/>
      <c r="F30" s="215">
        <v>6</v>
      </c>
      <c r="G30" s="235" t="s">
        <v>439</v>
      </c>
      <c r="H30" s="235" t="s">
        <v>439</v>
      </c>
      <c r="I30" s="215">
        <v>105</v>
      </c>
      <c r="J30" s="215">
        <v>8</v>
      </c>
      <c r="K30" s="215">
        <v>6</v>
      </c>
      <c r="L30" s="215">
        <v>106</v>
      </c>
      <c r="M30" s="215">
        <v>9</v>
      </c>
      <c r="N30" s="215">
        <v>14</v>
      </c>
      <c r="O30" s="215">
        <v>504</v>
      </c>
      <c r="P30" s="215">
        <v>63</v>
      </c>
      <c r="Q30" s="532">
        <v>725</v>
      </c>
      <c r="R30" s="532"/>
      <c r="S30" s="9"/>
      <c r="T30" s="9"/>
    </row>
    <row r="31" spans="1:20" ht="15" customHeight="1">
      <c r="A31" s="241"/>
      <c r="B31" s="239"/>
      <c r="C31" s="240" t="s">
        <v>376</v>
      </c>
      <c r="D31" s="532">
        <f t="shared" si="1"/>
        <v>827</v>
      </c>
      <c r="E31" s="532"/>
      <c r="F31" s="215">
        <v>2</v>
      </c>
      <c r="G31" s="235" t="s">
        <v>439</v>
      </c>
      <c r="H31" s="235" t="s">
        <v>439</v>
      </c>
      <c r="I31" s="215">
        <v>103</v>
      </c>
      <c r="J31" s="215">
        <v>5</v>
      </c>
      <c r="K31" s="215">
        <v>5</v>
      </c>
      <c r="L31" s="215">
        <v>131</v>
      </c>
      <c r="M31" s="215">
        <v>2</v>
      </c>
      <c r="N31" s="215">
        <v>14</v>
      </c>
      <c r="O31" s="215">
        <v>504</v>
      </c>
      <c r="P31" s="215">
        <v>61</v>
      </c>
      <c r="Q31" s="532">
        <v>746</v>
      </c>
      <c r="R31" s="532"/>
      <c r="S31" s="9"/>
      <c r="T31" s="9"/>
    </row>
    <row r="32" spans="1:20" ht="15" customHeight="1">
      <c r="A32" s="241"/>
      <c r="B32" s="239"/>
      <c r="C32" s="240" t="s">
        <v>377</v>
      </c>
      <c r="D32" s="532">
        <f>SUM(F32:P32)</f>
        <v>766</v>
      </c>
      <c r="E32" s="532"/>
      <c r="F32" s="215">
        <v>7</v>
      </c>
      <c r="G32" s="235" t="s">
        <v>439</v>
      </c>
      <c r="H32" s="235" t="s">
        <v>439</v>
      </c>
      <c r="I32" s="215">
        <v>108</v>
      </c>
      <c r="J32" s="215">
        <v>5</v>
      </c>
      <c r="K32" s="215">
        <v>11</v>
      </c>
      <c r="L32" s="215">
        <v>94</v>
      </c>
      <c r="M32" s="215">
        <v>3</v>
      </c>
      <c r="N32" s="215">
        <v>9</v>
      </c>
      <c r="O32" s="215">
        <v>462</v>
      </c>
      <c r="P32" s="215">
        <v>67</v>
      </c>
      <c r="Q32" s="532">
        <v>687</v>
      </c>
      <c r="R32" s="532"/>
      <c r="S32" s="9"/>
      <c r="T32" s="9"/>
    </row>
    <row r="33" spans="1:20" ht="15" customHeight="1">
      <c r="A33" s="241"/>
      <c r="B33" s="239"/>
      <c r="C33" s="240" t="s">
        <v>378</v>
      </c>
      <c r="D33" s="532">
        <f t="shared" si="1"/>
        <v>769</v>
      </c>
      <c r="E33" s="532"/>
      <c r="F33" s="215">
        <v>6</v>
      </c>
      <c r="G33" s="235" t="s">
        <v>439</v>
      </c>
      <c r="H33" s="235" t="s">
        <v>439</v>
      </c>
      <c r="I33" s="215">
        <v>84</v>
      </c>
      <c r="J33" s="215">
        <v>5</v>
      </c>
      <c r="K33" s="215">
        <v>11</v>
      </c>
      <c r="L33" s="215">
        <v>108</v>
      </c>
      <c r="M33" s="215">
        <v>8</v>
      </c>
      <c r="N33" s="215">
        <v>15</v>
      </c>
      <c r="O33" s="215">
        <v>465</v>
      </c>
      <c r="P33" s="215">
        <v>67</v>
      </c>
      <c r="Q33" s="532">
        <v>692</v>
      </c>
      <c r="R33" s="532"/>
      <c r="S33" s="9"/>
      <c r="T33" s="9"/>
    </row>
    <row r="34" spans="1:20" ht="15" customHeight="1">
      <c r="A34" s="241"/>
      <c r="B34" s="239"/>
      <c r="C34" s="240" t="s">
        <v>379</v>
      </c>
      <c r="D34" s="532">
        <f t="shared" si="1"/>
        <v>902</v>
      </c>
      <c r="E34" s="532"/>
      <c r="F34" s="215">
        <v>4</v>
      </c>
      <c r="G34" s="235" t="s">
        <v>439</v>
      </c>
      <c r="H34" s="235" t="s">
        <v>439</v>
      </c>
      <c r="I34" s="215">
        <v>116</v>
      </c>
      <c r="J34" s="215">
        <v>11</v>
      </c>
      <c r="K34" s="215">
        <v>9</v>
      </c>
      <c r="L34" s="215">
        <v>130</v>
      </c>
      <c r="M34" s="215">
        <v>10</v>
      </c>
      <c r="N34" s="215">
        <v>16</v>
      </c>
      <c r="O34" s="215">
        <v>540</v>
      </c>
      <c r="P34" s="215">
        <v>66</v>
      </c>
      <c r="Q34" s="532">
        <v>778</v>
      </c>
      <c r="R34" s="532"/>
      <c r="S34" s="9"/>
      <c r="T34" s="9"/>
    </row>
    <row r="35" spans="1:20" ht="15" customHeight="1">
      <c r="A35" s="241"/>
      <c r="B35" s="239"/>
      <c r="C35" s="240" t="s">
        <v>380</v>
      </c>
      <c r="D35" s="532">
        <f t="shared" si="1"/>
        <v>784</v>
      </c>
      <c r="E35" s="532"/>
      <c r="F35" s="215">
        <v>1</v>
      </c>
      <c r="G35" s="235" t="s">
        <v>439</v>
      </c>
      <c r="H35" s="235" t="s">
        <v>439</v>
      </c>
      <c r="I35" s="215">
        <v>60</v>
      </c>
      <c r="J35" s="215">
        <v>12</v>
      </c>
      <c r="K35" s="215">
        <v>5</v>
      </c>
      <c r="L35" s="215">
        <v>128</v>
      </c>
      <c r="M35" s="215">
        <v>10</v>
      </c>
      <c r="N35" s="215">
        <v>10</v>
      </c>
      <c r="O35" s="215">
        <v>508</v>
      </c>
      <c r="P35" s="215">
        <v>50</v>
      </c>
      <c r="Q35" s="532">
        <v>701</v>
      </c>
      <c r="R35" s="532"/>
      <c r="S35" s="9"/>
      <c r="T35" s="9"/>
    </row>
    <row r="36" spans="1:20" ht="15" customHeight="1">
      <c r="A36" s="241"/>
      <c r="B36" s="239"/>
      <c r="C36" s="240" t="s">
        <v>381</v>
      </c>
      <c r="D36" s="532">
        <f t="shared" si="1"/>
        <v>772</v>
      </c>
      <c r="E36" s="532"/>
      <c r="F36" s="215">
        <v>1</v>
      </c>
      <c r="G36" s="235" t="s">
        <v>439</v>
      </c>
      <c r="H36" s="235" t="s">
        <v>439</v>
      </c>
      <c r="I36" s="215">
        <v>85</v>
      </c>
      <c r="J36" s="215">
        <v>5</v>
      </c>
      <c r="K36" s="215">
        <v>12</v>
      </c>
      <c r="L36" s="215">
        <v>100</v>
      </c>
      <c r="M36" s="215">
        <v>10</v>
      </c>
      <c r="N36" s="215">
        <v>11</v>
      </c>
      <c r="O36" s="215">
        <v>475</v>
      </c>
      <c r="P36" s="215">
        <v>73</v>
      </c>
      <c r="Q36" s="532">
        <v>681</v>
      </c>
      <c r="R36" s="532"/>
      <c r="S36" s="9"/>
      <c r="T36" s="9"/>
    </row>
    <row r="37" spans="1:20" ht="15" customHeight="1">
      <c r="A37" s="241"/>
      <c r="B37" s="239"/>
      <c r="C37" s="240" t="s">
        <v>382</v>
      </c>
      <c r="D37" s="532">
        <f t="shared" si="1"/>
        <v>845</v>
      </c>
      <c r="E37" s="532"/>
      <c r="F37" s="215">
        <v>5</v>
      </c>
      <c r="G37" s="235" t="s">
        <v>439</v>
      </c>
      <c r="H37" s="215">
        <v>1</v>
      </c>
      <c r="I37" s="215">
        <v>99</v>
      </c>
      <c r="J37" s="215">
        <v>9</v>
      </c>
      <c r="K37" s="215">
        <v>4</v>
      </c>
      <c r="L37" s="215">
        <v>127</v>
      </c>
      <c r="M37" s="215">
        <v>7</v>
      </c>
      <c r="N37" s="215">
        <v>9</v>
      </c>
      <c r="O37" s="215">
        <v>504</v>
      </c>
      <c r="P37" s="215">
        <v>80</v>
      </c>
      <c r="Q37" s="532">
        <v>764</v>
      </c>
      <c r="R37" s="532"/>
      <c r="S37" s="9"/>
      <c r="T37" s="9"/>
    </row>
    <row r="38" spans="1:20" ht="15" customHeight="1">
      <c r="A38" s="241"/>
      <c r="B38" s="239"/>
      <c r="C38" s="240" t="s">
        <v>383</v>
      </c>
      <c r="D38" s="532">
        <f t="shared" si="1"/>
        <v>790</v>
      </c>
      <c r="E38" s="532"/>
      <c r="F38" s="215">
        <v>1</v>
      </c>
      <c r="G38" s="235" t="s">
        <v>439</v>
      </c>
      <c r="H38" s="235" t="s">
        <v>439</v>
      </c>
      <c r="I38" s="215">
        <v>78</v>
      </c>
      <c r="J38" s="215">
        <v>4</v>
      </c>
      <c r="K38" s="215">
        <v>5</v>
      </c>
      <c r="L38" s="215">
        <v>136</v>
      </c>
      <c r="M38" s="215">
        <v>10</v>
      </c>
      <c r="N38" s="215">
        <v>10</v>
      </c>
      <c r="O38" s="215">
        <v>486</v>
      </c>
      <c r="P38" s="215">
        <v>60</v>
      </c>
      <c r="Q38" s="532">
        <v>711</v>
      </c>
      <c r="R38" s="532"/>
      <c r="S38" s="9"/>
      <c r="T38" s="9"/>
    </row>
    <row r="39" spans="1:20" ht="15" customHeight="1">
      <c r="A39" s="241"/>
      <c r="B39" s="239"/>
      <c r="C39" s="240" t="s">
        <v>384</v>
      </c>
      <c r="D39" s="532">
        <f>SUM(F39:P39)</f>
        <v>924</v>
      </c>
      <c r="E39" s="532"/>
      <c r="F39" s="215">
        <v>6</v>
      </c>
      <c r="G39" s="235" t="s">
        <v>439</v>
      </c>
      <c r="H39" s="215">
        <v>1</v>
      </c>
      <c r="I39" s="215">
        <v>100</v>
      </c>
      <c r="J39" s="215">
        <v>5</v>
      </c>
      <c r="K39" s="215">
        <v>15</v>
      </c>
      <c r="L39" s="215">
        <v>142</v>
      </c>
      <c r="M39" s="215">
        <v>9</v>
      </c>
      <c r="N39" s="215">
        <v>6</v>
      </c>
      <c r="O39" s="215">
        <v>549</v>
      </c>
      <c r="P39" s="215">
        <v>91</v>
      </c>
      <c r="Q39" s="532">
        <v>826</v>
      </c>
      <c r="R39" s="532"/>
      <c r="S39" s="9"/>
      <c r="T39" s="9"/>
    </row>
    <row r="40" spans="1:20" ht="5.25" customHeight="1">
      <c r="A40" s="228"/>
      <c r="B40" s="228"/>
      <c r="C40" s="229"/>
      <c r="D40" s="9"/>
      <c r="E40" s="9"/>
      <c r="F40" s="9"/>
      <c r="G40" s="9"/>
      <c r="H40" s="9"/>
      <c r="I40" s="9"/>
      <c r="J40" s="9"/>
      <c r="K40" s="9"/>
      <c r="L40" s="9"/>
      <c r="M40" s="9"/>
      <c r="N40" s="9"/>
      <c r="O40" s="9"/>
      <c r="P40" s="9"/>
      <c r="Q40" s="9"/>
      <c r="R40" s="9"/>
      <c r="S40" s="9"/>
      <c r="T40" s="9"/>
    </row>
    <row r="41" spans="1:20" ht="13.5">
      <c r="A41" s="72" t="s">
        <v>402</v>
      </c>
      <c r="B41" s="68"/>
      <c r="C41" s="68"/>
      <c r="D41" s="68"/>
      <c r="E41" s="68"/>
      <c r="F41" s="68"/>
      <c r="G41" s="68"/>
      <c r="H41" s="68"/>
      <c r="I41" s="68"/>
      <c r="J41" s="68"/>
      <c r="K41" s="68"/>
      <c r="L41" s="68"/>
      <c r="M41" s="68"/>
      <c r="N41" s="68"/>
      <c r="O41" s="68"/>
      <c r="P41" s="68"/>
      <c r="Q41" s="68"/>
      <c r="R41" s="68"/>
      <c r="S41" s="9"/>
      <c r="T41" s="9"/>
    </row>
    <row r="42" spans="1:18" ht="13.5">
      <c r="A42" s="109" t="s">
        <v>500</v>
      </c>
      <c r="B42" s="20"/>
      <c r="C42" s="20"/>
      <c r="D42" s="20"/>
      <c r="E42" s="20"/>
      <c r="F42" s="20"/>
      <c r="G42" s="20"/>
      <c r="H42" s="20"/>
      <c r="I42" s="20"/>
      <c r="J42" s="20"/>
      <c r="K42" s="20"/>
      <c r="L42" s="20"/>
      <c r="M42" s="20"/>
      <c r="N42" s="20"/>
      <c r="O42" s="20"/>
      <c r="P42" s="20"/>
      <c r="Q42" s="20"/>
      <c r="R42" s="20"/>
    </row>
    <row r="45" spans="1:18" ht="22.5" customHeight="1">
      <c r="A45" s="52" t="s">
        <v>177</v>
      </c>
      <c r="B45" s="52"/>
      <c r="C45" s="52"/>
      <c r="D45" s="52"/>
      <c r="E45" s="52"/>
      <c r="F45" s="52"/>
      <c r="G45" s="52"/>
      <c r="H45" s="52"/>
      <c r="I45" s="52"/>
      <c r="J45" s="52"/>
      <c r="K45" s="52"/>
      <c r="L45" s="52"/>
      <c r="M45" s="52"/>
      <c r="N45" s="52"/>
      <c r="O45" s="52"/>
      <c r="P45" s="52"/>
      <c r="Q45" s="52"/>
      <c r="R45" s="52"/>
    </row>
    <row r="46" spans="1:18" ht="13.5">
      <c r="A46" s="105"/>
      <c r="B46" s="105"/>
      <c r="C46" s="105"/>
      <c r="D46" s="105"/>
      <c r="E46" s="105"/>
      <c r="F46" s="105"/>
      <c r="G46" s="105"/>
      <c r="H46" s="105"/>
      <c r="I46" s="105"/>
      <c r="J46" s="105"/>
      <c r="K46" s="105"/>
      <c r="L46" s="105"/>
      <c r="M46" s="105"/>
      <c r="N46" s="105"/>
      <c r="O46" s="105"/>
      <c r="P46" s="105"/>
      <c r="Q46" s="105"/>
      <c r="R46" s="105"/>
    </row>
    <row r="47" spans="1:18" ht="13.5">
      <c r="A47" s="420" t="s">
        <v>2</v>
      </c>
      <c r="B47" s="405"/>
      <c r="C47" s="405"/>
      <c r="D47" s="420" t="s">
        <v>178</v>
      </c>
      <c r="E47" s="405"/>
      <c r="F47" s="405"/>
      <c r="G47" s="405"/>
      <c r="H47" s="405"/>
      <c r="I47" s="405"/>
      <c r="J47" s="405"/>
      <c r="K47" s="405"/>
      <c r="L47" s="405"/>
      <c r="M47" s="405"/>
      <c r="N47" s="405"/>
      <c r="O47" s="405"/>
      <c r="P47" s="405" t="s">
        <v>183</v>
      </c>
      <c r="Q47" s="405"/>
      <c r="R47" s="412"/>
    </row>
    <row r="48" spans="1:18" ht="13.5">
      <c r="A48" s="421"/>
      <c r="B48" s="406"/>
      <c r="C48" s="406"/>
      <c r="D48" s="421" t="s">
        <v>20</v>
      </c>
      <c r="E48" s="406"/>
      <c r="F48" s="406" t="s">
        <v>179</v>
      </c>
      <c r="G48" s="406"/>
      <c r="H48" s="406" t="s">
        <v>180</v>
      </c>
      <c r="I48" s="406"/>
      <c r="J48" s="406" t="s">
        <v>181</v>
      </c>
      <c r="K48" s="406"/>
      <c r="L48" s="409" t="s">
        <v>182</v>
      </c>
      <c r="M48" s="409"/>
      <c r="N48" s="406" t="s">
        <v>97</v>
      </c>
      <c r="O48" s="406"/>
      <c r="P48" s="406"/>
      <c r="Q48" s="406"/>
      <c r="R48" s="356"/>
    </row>
    <row r="49" spans="1:18" ht="5.25" customHeight="1">
      <c r="A49" s="444"/>
      <c r="B49" s="444"/>
      <c r="C49" s="561"/>
      <c r="D49" s="242"/>
      <c r="E49" s="242"/>
      <c r="F49" s="163"/>
      <c r="G49" s="163"/>
      <c r="H49" s="163"/>
      <c r="I49" s="163"/>
      <c r="J49" s="163"/>
      <c r="K49" s="163"/>
      <c r="L49" s="163"/>
      <c r="M49" s="163"/>
      <c r="N49" s="163"/>
      <c r="O49" s="163"/>
      <c r="P49" s="163"/>
      <c r="Q49" s="163"/>
      <c r="R49" s="163"/>
    </row>
    <row r="50" spans="1:18" ht="15" customHeight="1">
      <c r="A50" s="490">
        <v>16</v>
      </c>
      <c r="B50" s="490"/>
      <c r="C50" s="491"/>
      <c r="D50" s="549">
        <f>SUM(F50:O50)</f>
        <v>426</v>
      </c>
      <c r="E50" s="549"/>
      <c r="F50" s="549">
        <v>5</v>
      </c>
      <c r="G50" s="549"/>
      <c r="H50" s="549">
        <v>68</v>
      </c>
      <c r="I50" s="549"/>
      <c r="J50" s="549">
        <v>2</v>
      </c>
      <c r="K50" s="549"/>
      <c r="L50" s="549">
        <v>342</v>
      </c>
      <c r="M50" s="549"/>
      <c r="N50" s="549">
        <v>9</v>
      </c>
      <c r="O50" s="549"/>
      <c r="P50" s="549">
        <v>409</v>
      </c>
      <c r="Q50" s="549"/>
      <c r="R50" s="549"/>
    </row>
    <row r="51" spans="1:18" ht="15" customHeight="1">
      <c r="A51" s="490">
        <v>17</v>
      </c>
      <c r="B51" s="550"/>
      <c r="C51" s="551"/>
      <c r="D51" s="549">
        <f>SUM(F51:O51)</f>
        <v>372</v>
      </c>
      <c r="E51" s="549"/>
      <c r="F51" s="549">
        <v>1</v>
      </c>
      <c r="G51" s="549"/>
      <c r="H51" s="549">
        <v>50</v>
      </c>
      <c r="I51" s="549"/>
      <c r="J51" s="549">
        <v>3</v>
      </c>
      <c r="K51" s="549"/>
      <c r="L51" s="549">
        <v>299</v>
      </c>
      <c r="M51" s="549"/>
      <c r="N51" s="549">
        <v>19</v>
      </c>
      <c r="O51" s="549"/>
      <c r="P51" s="549">
        <v>332</v>
      </c>
      <c r="Q51" s="549"/>
      <c r="R51" s="549"/>
    </row>
    <row r="52" spans="1:20" ht="15" customHeight="1">
      <c r="A52" s="418">
        <v>18</v>
      </c>
      <c r="B52" s="519"/>
      <c r="C52" s="520"/>
      <c r="D52" s="327">
        <f>SUM(F52:O52)</f>
        <v>387</v>
      </c>
      <c r="E52" s="327"/>
      <c r="F52" s="327">
        <v>2</v>
      </c>
      <c r="G52" s="327"/>
      <c r="H52" s="327">
        <v>86</v>
      </c>
      <c r="I52" s="327"/>
      <c r="J52" s="327">
        <v>4</v>
      </c>
      <c r="K52" s="327"/>
      <c r="L52" s="327">
        <v>280</v>
      </c>
      <c r="M52" s="327"/>
      <c r="N52" s="327">
        <v>15</v>
      </c>
      <c r="O52" s="327"/>
      <c r="P52" s="327">
        <v>507</v>
      </c>
      <c r="Q52" s="327"/>
      <c r="R52" s="327"/>
      <c r="S52" s="9"/>
      <c r="T52" s="9"/>
    </row>
    <row r="53" spans="1:20" ht="15" customHeight="1">
      <c r="A53" s="418">
        <v>19</v>
      </c>
      <c r="B53" s="519"/>
      <c r="C53" s="520"/>
      <c r="D53" s="327">
        <f>SUM(F53:O53)</f>
        <v>369</v>
      </c>
      <c r="E53" s="327"/>
      <c r="F53" s="327">
        <v>2</v>
      </c>
      <c r="G53" s="327"/>
      <c r="H53" s="327">
        <v>84</v>
      </c>
      <c r="I53" s="327"/>
      <c r="J53" s="327">
        <v>3</v>
      </c>
      <c r="K53" s="327"/>
      <c r="L53" s="327">
        <v>268</v>
      </c>
      <c r="M53" s="327"/>
      <c r="N53" s="327">
        <v>12</v>
      </c>
      <c r="O53" s="327"/>
      <c r="P53" s="327">
        <v>332</v>
      </c>
      <c r="Q53" s="327"/>
      <c r="R53" s="327"/>
      <c r="S53" s="9"/>
      <c r="T53" s="9"/>
    </row>
    <row r="54" spans="1:20" ht="15" customHeight="1">
      <c r="A54" s="383">
        <v>20</v>
      </c>
      <c r="B54" s="545"/>
      <c r="C54" s="546"/>
      <c r="D54" s="323">
        <f>SUM(F54:O54)</f>
        <v>319</v>
      </c>
      <c r="E54" s="323"/>
      <c r="F54" s="323">
        <v>1</v>
      </c>
      <c r="G54" s="323"/>
      <c r="H54" s="323">
        <v>65</v>
      </c>
      <c r="I54" s="323"/>
      <c r="J54" s="323">
        <v>2</v>
      </c>
      <c r="K54" s="323"/>
      <c r="L54" s="323">
        <v>240</v>
      </c>
      <c r="M54" s="323"/>
      <c r="N54" s="323">
        <v>11</v>
      </c>
      <c r="O54" s="323"/>
      <c r="P54" s="323">
        <v>300</v>
      </c>
      <c r="Q54" s="323"/>
      <c r="R54" s="323"/>
      <c r="S54" s="9"/>
      <c r="T54" s="9"/>
    </row>
    <row r="55" spans="1:20" ht="5.25" customHeight="1">
      <c r="A55" s="559"/>
      <c r="B55" s="559"/>
      <c r="C55" s="560"/>
      <c r="D55" s="9"/>
      <c r="E55" s="9"/>
      <c r="F55" s="9"/>
      <c r="G55" s="9"/>
      <c r="H55" s="9"/>
      <c r="I55" s="9"/>
      <c r="J55" s="9"/>
      <c r="K55" s="9"/>
      <c r="L55" s="9"/>
      <c r="M55" s="9"/>
      <c r="N55" s="9"/>
      <c r="O55" s="9"/>
      <c r="P55" s="9"/>
      <c r="Q55" s="9"/>
      <c r="R55" s="9"/>
      <c r="S55" s="9"/>
      <c r="T55" s="9"/>
    </row>
    <row r="56" spans="1:20" ht="13.5">
      <c r="A56" s="72" t="s">
        <v>402</v>
      </c>
      <c r="B56" s="68"/>
      <c r="C56" s="68"/>
      <c r="D56" s="68"/>
      <c r="E56" s="68"/>
      <c r="F56" s="68"/>
      <c r="G56" s="68"/>
      <c r="H56" s="68"/>
      <c r="I56" s="68"/>
      <c r="J56" s="68"/>
      <c r="K56" s="68"/>
      <c r="L56" s="68"/>
      <c r="M56" s="68"/>
      <c r="N56" s="68"/>
      <c r="O56" s="68"/>
      <c r="P56" s="68"/>
      <c r="Q56" s="68"/>
      <c r="R56" s="68"/>
      <c r="S56" s="9"/>
      <c r="T56" s="9"/>
    </row>
    <row r="57" spans="1:20" ht="13.5">
      <c r="A57" s="9"/>
      <c r="B57" s="9"/>
      <c r="C57" s="9"/>
      <c r="D57" s="9"/>
      <c r="E57" s="9"/>
      <c r="F57" s="9"/>
      <c r="G57" s="9"/>
      <c r="H57" s="9"/>
      <c r="I57" s="9"/>
      <c r="J57" s="9"/>
      <c r="K57" s="9"/>
      <c r="L57" s="9"/>
      <c r="M57" s="9"/>
      <c r="N57" s="9"/>
      <c r="O57" s="9"/>
      <c r="P57" s="9"/>
      <c r="Q57" s="9"/>
      <c r="R57" s="9"/>
      <c r="S57" s="9"/>
      <c r="T57" s="9"/>
    </row>
    <row r="58" spans="1:20" ht="13.5">
      <c r="A58" s="9"/>
      <c r="B58" s="9"/>
      <c r="C58" s="9"/>
      <c r="D58" s="9"/>
      <c r="E58" s="9"/>
      <c r="F58" s="9"/>
      <c r="G58" s="9"/>
      <c r="H58" s="9"/>
      <c r="I58" s="9"/>
      <c r="J58" s="9"/>
      <c r="K58" s="9"/>
      <c r="L58" s="9"/>
      <c r="M58" s="9"/>
      <c r="N58" s="9"/>
      <c r="O58" s="9"/>
      <c r="P58" s="9"/>
      <c r="Q58" s="9"/>
      <c r="R58" s="9"/>
      <c r="S58" s="9"/>
      <c r="T58" s="9"/>
    </row>
    <row r="59" spans="1:20" ht="13.5">
      <c r="A59" s="9"/>
      <c r="B59" s="9"/>
      <c r="C59" s="9"/>
      <c r="D59" s="9"/>
      <c r="E59" s="9"/>
      <c r="F59" s="9"/>
      <c r="G59" s="9"/>
      <c r="H59" s="9"/>
      <c r="I59" s="9"/>
      <c r="J59" s="9"/>
      <c r="K59" s="9"/>
      <c r="L59" s="9"/>
      <c r="M59" s="9"/>
      <c r="N59" s="9"/>
      <c r="O59" s="9"/>
      <c r="P59" s="9"/>
      <c r="Q59" s="9"/>
      <c r="R59" s="9"/>
      <c r="S59" s="9"/>
      <c r="T59" s="9"/>
    </row>
  </sheetData>
  <mergeCells count="156">
    <mergeCell ref="I9:J9"/>
    <mergeCell ref="K9:L9"/>
    <mergeCell ref="M9:N9"/>
    <mergeCell ref="O9:P9"/>
    <mergeCell ref="P52:R52"/>
    <mergeCell ref="A53:C53"/>
    <mergeCell ref="D53:E53"/>
    <mergeCell ref="F53:G53"/>
    <mergeCell ref="H53:I53"/>
    <mergeCell ref="J53:K53"/>
    <mergeCell ref="L53:M53"/>
    <mergeCell ref="N53:O53"/>
    <mergeCell ref="P53:R53"/>
    <mergeCell ref="H52:I52"/>
    <mergeCell ref="J52:K52"/>
    <mergeCell ref="L52:M52"/>
    <mergeCell ref="N52:O52"/>
    <mergeCell ref="I8:J8"/>
    <mergeCell ref="K8:L8"/>
    <mergeCell ref="M8:N8"/>
    <mergeCell ref="O8:P8"/>
    <mergeCell ref="P50:R50"/>
    <mergeCell ref="I18:I20"/>
    <mergeCell ref="J50:K50"/>
    <mergeCell ref="A9:B9"/>
    <mergeCell ref="C9:D9"/>
    <mergeCell ref="E9:F9"/>
    <mergeCell ref="G9:H9"/>
    <mergeCell ref="A8:B8"/>
    <mergeCell ref="C8:D8"/>
    <mergeCell ref="E8:F8"/>
    <mergeCell ref="G8:H8"/>
    <mergeCell ref="H50:I50"/>
    <mergeCell ref="A49:C49"/>
    <mergeCell ref="D47:O47"/>
    <mergeCell ref="D38:E38"/>
    <mergeCell ref="D39:E39"/>
    <mergeCell ref="L50:M50"/>
    <mergeCell ref="N50:O50"/>
    <mergeCell ref="N48:O48"/>
    <mergeCell ref="A55:C55"/>
    <mergeCell ref="A47:C48"/>
    <mergeCell ref="D48:E48"/>
    <mergeCell ref="F48:G48"/>
    <mergeCell ref="A50:C50"/>
    <mergeCell ref="D50:E50"/>
    <mergeCell ref="F50:G50"/>
    <mergeCell ref="A52:C52"/>
    <mergeCell ref="D52:E52"/>
    <mergeCell ref="F52:G52"/>
    <mergeCell ref="Q8:R8"/>
    <mergeCell ref="Q24:R24"/>
    <mergeCell ref="M18:M19"/>
    <mergeCell ref="N18:N20"/>
    <mergeCell ref="O18:O20"/>
    <mergeCell ref="Q9:R9"/>
    <mergeCell ref="D17:P17"/>
    <mergeCell ref="F18:F20"/>
    <mergeCell ref="G18:G20"/>
    <mergeCell ref="D23:E23"/>
    <mergeCell ref="A4:B4"/>
    <mergeCell ref="C4:D4"/>
    <mergeCell ref="E4:F4"/>
    <mergeCell ref="G4:H4"/>
    <mergeCell ref="I4:J4"/>
    <mergeCell ref="K4:L4"/>
    <mergeCell ref="M4:N4"/>
    <mergeCell ref="O4:P4"/>
    <mergeCell ref="Q4:R4"/>
    <mergeCell ref="H18:H20"/>
    <mergeCell ref="J18:J19"/>
    <mergeCell ref="K18:K19"/>
    <mergeCell ref="P18:P20"/>
    <mergeCell ref="Q17:R20"/>
    <mergeCell ref="L18:L19"/>
    <mergeCell ref="Q7:R7"/>
    <mergeCell ref="I7:J7"/>
    <mergeCell ref="K7:L7"/>
    <mergeCell ref="D37:E37"/>
    <mergeCell ref="D22:E22"/>
    <mergeCell ref="D27:E27"/>
    <mergeCell ref="D28:E28"/>
    <mergeCell ref="D29:E29"/>
    <mergeCell ref="D30:E30"/>
    <mergeCell ref="D31:E31"/>
    <mergeCell ref="Q38:R38"/>
    <mergeCell ref="H48:I48"/>
    <mergeCell ref="J48:K48"/>
    <mergeCell ref="L48:M48"/>
    <mergeCell ref="P47:R48"/>
    <mergeCell ref="Q39:R39"/>
    <mergeCell ref="A17:C20"/>
    <mergeCell ref="D18:E20"/>
    <mergeCell ref="D24:E24"/>
    <mergeCell ref="Q22:R22"/>
    <mergeCell ref="Q23:R23"/>
    <mergeCell ref="Q27:R27"/>
    <mergeCell ref="Q28:R28"/>
    <mergeCell ref="D25:E25"/>
    <mergeCell ref="Q29:R29"/>
    <mergeCell ref="Q25:R25"/>
    <mergeCell ref="Q30:R30"/>
    <mergeCell ref="Q31:R31"/>
    <mergeCell ref="Q36:R36"/>
    <mergeCell ref="D33:E33"/>
    <mergeCell ref="D34:E34"/>
    <mergeCell ref="D35:E35"/>
    <mergeCell ref="D36:E36"/>
    <mergeCell ref="D32:E32"/>
    <mergeCell ref="Q37:R37"/>
    <mergeCell ref="Q32:R32"/>
    <mergeCell ref="Q33:R33"/>
    <mergeCell ref="Q34:R34"/>
    <mergeCell ref="Q35:R35"/>
    <mergeCell ref="A6:B6"/>
    <mergeCell ref="C6:D6"/>
    <mergeCell ref="E6:F6"/>
    <mergeCell ref="G6:H6"/>
    <mergeCell ref="M7:N7"/>
    <mergeCell ref="O7:P7"/>
    <mergeCell ref="Q6:R6"/>
    <mergeCell ref="I6:J6"/>
    <mergeCell ref="K6:L6"/>
    <mergeCell ref="M6:N6"/>
    <mergeCell ref="O6:P6"/>
    <mergeCell ref="A7:B7"/>
    <mergeCell ref="C7:D7"/>
    <mergeCell ref="E7:F7"/>
    <mergeCell ref="G7:H7"/>
    <mergeCell ref="A51:C51"/>
    <mergeCell ref="D51:E51"/>
    <mergeCell ref="F51:G51"/>
    <mergeCell ref="H51:I51"/>
    <mergeCell ref="J51:K51"/>
    <mergeCell ref="L51:M51"/>
    <mergeCell ref="N51:O51"/>
    <mergeCell ref="P51:R51"/>
    <mergeCell ref="O10:P10"/>
    <mergeCell ref="A10:B10"/>
    <mergeCell ref="C10:D10"/>
    <mergeCell ref="E10:F10"/>
    <mergeCell ref="G10:H10"/>
    <mergeCell ref="A54:C54"/>
    <mergeCell ref="D54:E54"/>
    <mergeCell ref="F54:G54"/>
    <mergeCell ref="H54:I54"/>
    <mergeCell ref="P54:R54"/>
    <mergeCell ref="Q10:R10"/>
    <mergeCell ref="D26:E26"/>
    <mergeCell ref="Q26:R26"/>
    <mergeCell ref="J54:K54"/>
    <mergeCell ref="L54:M54"/>
    <mergeCell ref="N54:O54"/>
    <mergeCell ref="I10:J10"/>
    <mergeCell ref="K10:L10"/>
    <mergeCell ref="M10:N10"/>
  </mergeCells>
  <printOptions/>
  <pageMargins left="0.7874015748031497" right="0.7874015748031497" top="0.984251968503937" bottom="0.5" header="0.5118110236220472" footer="0.29"/>
  <pageSetup horizontalDpi="600" verticalDpi="600" orientation="portrait" paperSize="9" r:id="rId1"/>
  <headerFooter alignWithMargins="0">
    <oddHeader>&amp;L&amp;8 164　　　司法 ・ 警察 ・ 消防</oddHeader>
  </headerFooter>
</worksheet>
</file>

<file path=xl/worksheets/sheet11.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00390625" defaultRowHeight="13.5"/>
  <cols>
    <col min="1" max="1" width="3.625" style="9" customWidth="1"/>
    <col min="2" max="3" width="4.375" style="9" customWidth="1"/>
    <col min="4" max="4" width="4.125" style="9" customWidth="1"/>
    <col min="5" max="7" width="5.00390625" style="9" customWidth="1"/>
    <col min="8" max="8" width="5.25390625" style="9" customWidth="1"/>
    <col min="9" max="11" width="5.00390625" style="9" customWidth="1"/>
    <col min="12" max="12" width="6.625" style="9" customWidth="1"/>
    <col min="13" max="14" width="4.375" style="9" customWidth="1"/>
    <col min="15" max="16384" width="9.00390625" style="9" customWidth="1"/>
  </cols>
  <sheetData>
    <row r="1" spans="1:14" ht="26.25" customHeight="1">
      <c r="A1" s="19"/>
      <c r="B1" s="19"/>
      <c r="C1" s="19"/>
      <c r="D1" s="19"/>
      <c r="E1" s="19"/>
      <c r="F1" s="19"/>
      <c r="G1" s="19"/>
      <c r="H1" s="19"/>
      <c r="I1" s="19"/>
      <c r="J1" s="19"/>
      <c r="K1" s="19"/>
      <c r="L1" s="19"/>
      <c r="M1" s="19"/>
      <c r="N1" s="19"/>
    </row>
    <row r="2" spans="1:15" ht="22.5" customHeight="1">
      <c r="A2" s="60" t="s">
        <v>184</v>
      </c>
      <c r="B2" s="53"/>
      <c r="C2" s="53"/>
      <c r="D2" s="53"/>
      <c r="E2" s="53"/>
      <c r="F2" s="53"/>
      <c r="G2" s="53"/>
      <c r="H2" s="53"/>
      <c r="I2" s="53"/>
      <c r="J2" s="53"/>
      <c r="K2" s="53"/>
      <c r="L2" s="53"/>
      <c r="M2" s="53"/>
      <c r="N2" s="53"/>
      <c r="O2" s="53"/>
    </row>
    <row r="3" spans="1:14" s="42" customFormat="1" ht="13.5">
      <c r="A3" s="248" t="s">
        <v>512</v>
      </c>
      <c r="B3" s="35"/>
      <c r="C3" s="35"/>
      <c r="D3" s="35"/>
      <c r="E3" s="35"/>
      <c r="F3" s="35"/>
      <c r="G3" s="35"/>
      <c r="H3" s="35"/>
      <c r="I3" s="35"/>
      <c r="J3" s="35"/>
      <c r="K3" s="35"/>
      <c r="L3" s="35"/>
      <c r="M3" s="35"/>
      <c r="N3" s="186" t="s">
        <v>398</v>
      </c>
    </row>
    <row r="4" spans="1:14" ht="26.25" customHeight="1">
      <c r="A4" s="331" t="s">
        <v>185</v>
      </c>
      <c r="B4" s="333"/>
      <c r="C4" s="333"/>
      <c r="D4" s="333"/>
      <c r="E4" s="331" t="s">
        <v>186</v>
      </c>
      <c r="F4" s="333"/>
      <c r="G4" s="333" t="s">
        <v>187</v>
      </c>
      <c r="H4" s="333"/>
      <c r="I4" s="476" t="s">
        <v>188</v>
      </c>
      <c r="J4" s="476"/>
      <c r="K4" s="333" t="s">
        <v>189</v>
      </c>
      <c r="L4" s="333"/>
      <c r="M4" s="333" t="s">
        <v>190</v>
      </c>
      <c r="N4" s="334"/>
    </row>
    <row r="5" spans="1:14" ht="5.25" customHeight="1">
      <c r="A5" s="404"/>
      <c r="B5" s="404"/>
      <c r="C5" s="404"/>
      <c r="D5" s="567"/>
      <c r="E5" s="404"/>
      <c r="F5" s="404"/>
      <c r="G5" s="404"/>
      <c r="H5" s="404"/>
      <c r="I5" s="404"/>
      <c r="J5" s="404"/>
      <c r="K5" s="404"/>
      <c r="L5" s="404"/>
      <c r="M5" s="404"/>
      <c r="N5" s="404"/>
    </row>
    <row r="6" spans="1:14" ht="18.75" customHeight="1">
      <c r="A6" s="170"/>
      <c r="B6" s="562" t="s">
        <v>217</v>
      </c>
      <c r="C6" s="562"/>
      <c r="D6" s="96"/>
      <c r="E6" s="326">
        <f>SUM(E8:F35)</f>
        <v>1550</v>
      </c>
      <c r="F6" s="326"/>
      <c r="G6" s="326">
        <f>SUM(G8:H35)</f>
        <v>939</v>
      </c>
      <c r="H6" s="326"/>
      <c r="I6" s="326">
        <f>SUM(I8:J35)</f>
        <v>10154.2</v>
      </c>
      <c r="J6" s="326"/>
      <c r="K6" s="326">
        <f>SUM(K8:L35)</f>
        <v>2126213</v>
      </c>
      <c r="L6" s="326"/>
      <c r="M6" s="326">
        <f>SUM(M8:N35)</f>
        <v>357</v>
      </c>
      <c r="N6" s="326"/>
    </row>
    <row r="7" spans="1:14" ht="15" customHeight="1">
      <c r="A7" s="170"/>
      <c r="B7" s="170"/>
      <c r="C7" s="170"/>
      <c r="D7" s="96"/>
      <c r="E7" s="326"/>
      <c r="F7" s="326"/>
      <c r="G7" s="326"/>
      <c r="H7" s="326"/>
      <c r="I7" s="326"/>
      <c r="J7" s="326"/>
      <c r="K7" s="326"/>
      <c r="L7" s="326"/>
      <c r="M7" s="326"/>
      <c r="N7" s="326"/>
    </row>
    <row r="8" spans="1:14" ht="18" customHeight="1">
      <c r="A8" s="170"/>
      <c r="B8" s="562" t="s">
        <v>191</v>
      </c>
      <c r="C8" s="562"/>
      <c r="D8" s="96"/>
      <c r="E8" s="326">
        <v>231</v>
      </c>
      <c r="F8" s="326"/>
      <c r="G8" s="326">
        <v>126</v>
      </c>
      <c r="H8" s="326"/>
      <c r="I8" s="326">
        <v>1575</v>
      </c>
      <c r="J8" s="326"/>
      <c r="K8" s="326">
        <v>183666</v>
      </c>
      <c r="L8" s="326"/>
      <c r="M8" s="326">
        <v>54</v>
      </c>
      <c r="N8" s="326"/>
    </row>
    <row r="9" spans="1:14" ht="4.5" customHeight="1">
      <c r="A9" s="170"/>
      <c r="B9" s="170"/>
      <c r="C9" s="170"/>
      <c r="D9" s="96"/>
      <c r="E9" s="83"/>
      <c r="F9" s="83"/>
      <c r="G9" s="83"/>
      <c r="H9" s="83"/>
      <c r="I9" s="83"/>
      <c r="J9" s="83"/>
      <c r="K9" s="83"/>
      <c r="L9" s="83"/>
      <c r="M9" s="83"/>
      <c r="N9" s="83"/>
    </row>
    <row r="10" spans="1:14" ht="18" customHeight="1">
      <c r="A10" s="170"/>
      <c r="B10" s="563" t="s">
        <v>193</v>
      </c>
      <c r="C10" s="563"/>
      <c r="D10" s="243"/>
      <c r="E10" s="323">
        <f>'4 消防 1'!C13</f>
        <v>81</v>
      </c>
      <c r="F10" s="323"/>
      <c r="G10" s="323">
        <f>'4 消防 1'!D13</f>
        <v>48</v>
      </c>
      <c r="H10" s="323"/>
      <c r="I10" s="323">
        <f>'4 消防 1'!L13</f>
        <v>356</v>
      </c>
      <c r="J10" s="323"/>
      <c r="K10" s="323">
        <v>64687</v>
      </c>
      <c r="L10" s="323"/>
      <c r="M10" s="323">
        <f>'4 消防 1'!O13</f>
        <v>20</v>
      </c>
      <c r="N10" s="323"/>
    </row>
    <row r="11" spans="1:14" ht="4.5" customHeight="1">
      <c r="A11" s="170"/>
      <c r="B11" s="244"/>
      <c r="C11" s="244"/>
      <c r="D11" s="96"/>
      <c r="E11" s="83"/>
      <c r="F11" s="83"/>
      <c r="G11" s="83"/>
      <c r="H11" s="83"/>
      <c r="I11" s="83"/>
      <c r="J11" s="83"/>
      <c r="K11" s="83"/>
      <c r="L11" s="83"/>
      <c r="M11" s="83"/>
      <c r="N11" s="83"/>
    </row>
    <row r="12" spans="1:14" ht="18" customHeight="1">
      <c r="A12" s="170"/>
      <c r="B12" s="562" t="s">
        <v>192</v>
      </c>
      <c r="C12" s="562"/>
      <c r="D12" s="96"/>
      <c r="E12" s="326">
        <v>63</v>
      </c>
      <c r="F12" s="326"/>
      <c r="G12" s="326">
        <v>43</v>
      </c>
      <c r="H12" s="326"/>
      <c r="I12" s="326">
        <v>783</v>
      </c>
      <c r="J12" s="326"/>
      <c r="K12" s="326">
        <v>175724</v>
      </c>
      <c r="L12" s="326"/>
      <c r="M12" s="326">
        <v>8</v>
      </c>
      <c r="N12" s="326"/>
    </row>
    <row r="13" spans="1:14" ht="18" customHeight="1">
      <c r="A13" s="170"/>
      <c r="B13" s="562" t="s">
        <v>194</v>
      </c>
      <c r="C13" s="562"/>
      <c r="D13" s="96"/>
      <c r="E13" s="326">
        <v>70</v>
      </c>
      <c r="F13" s="326"/>
      <c r="G13" s="326">
        <v>43</v>
      </c>
      <c r="H13" s="326"/>
      <c r="I13" s="326">
        <v>111</v>
      </c>
      <c r="J13" s="326"/>
      <c r="K13" s="326">
        <v>22688</v>
      </c>
      <c r="L13" s="326"/>
      <c r="M13" s="326">
        <v>17</v>
      </c>
      <c r="N13" s="326"/>
    </row>
    <row r="14" spans="1:14" ht="18" customHeight="1">
      <c r="A14" s="170"/>
      <c r="B14" s="562" t="s">
        <v>195</v>
      </c>
      <c r="C14" s="562"/>
      <c r="D14" s="96"/>
      <c r="E14" s="326">
        <v>61</v>
      </c>
      <c r="F14" s="326"/>
      <c r="G14" s="326">
        <v>30</v>
      </c>
      <c r="H14" s="326"/>
      <c r="I14" s="326">
        <v>478</v>
      </c>
      <c r="J14" s="326"/>
      <c r="K14" s="326">
        <v>48081</v>
      </c>
      <c r="L14" s="326"/>
      <c r="M14" s="326">
        <v>7</v>
      </c>
      <c r="N14" s="326"/>
    </row>
    <row r="15" spans="1:14" ht="18" customHeight="1">
      <c r="A15" s="170"/>
      <c r="B15" s="562" t="s">
        <v>196</v>
      </c>
      <c r="C15" s="562"/>
      <c r="D15" s="96"/>
      <c r="E15" s="326">
        <v>88</v>
      </c>
      <c r="F15" s="326"/>
      <c r="G15" s="326">
        <v>50</v>
      </c>
      <c r="H15" s="326"/>
      <c r="I15" s="326">
        <v>609</v>
      </c>
      <c r="J15" s="326"/>
      <c r="K15" s="326">
        <v>155339</v>
      </c>
      <c r="L15" s="326"/>
      <c r="M15" s="326">
        <v>16</v>
      </c>
      <c r="N15" s="326"/>
    </row>
    <row r="16" spans="1:14" ht="18" customHeight="1">
      <c r="A16" s="170"/>
      <c r="B16" s="562" t="s">
        <v>197</v>
      </c>
      <c r="C16" s="562"/>
      <c r="D16" s="96"/>
      <c r="E16" s="326">
        <v>52</v>
      </c>
      <c r="F16" s="326"/>
      <c r="G16" s="326">
        <v>31</v>
      </c>
      <c r="H16" s="326"/>
      <c r="I16" s="326" t="s">
        <v>479</v>
      </c>
      <c r="J16" s="326"/>
      <c r="K16" s="326">
        <v>1046</v>
      </c>
      <c r="L16" s="326"/>
      <c r="M16" s="326">
        <v>3</v>
      </c>
      <c r="N16" s="326"/>
    </row>
    <row r="17" spans="1:14" ht="18" customHeight="1">
      <c r="A17" s="170"/>
      <c r="B17" s="562" t="s">
        <v>198</v>
      </c>
      <c r="C17" s="562"/>
      <c r="D17" s="96"/>
      <c r="E17" s="326">
        <v>85</v>
      </c>
      <c r="F17" s="326"/>
      <c r="G17" s="326">
        <v>52</v>
      </c>
      <c r="H17" s="326"/>
      <c r="I17" s="326">
        <v>593</v>
      </c>
      <c r="J17" s="326"/>
      <c r="K17" s="326">
        <v>235090</v>
      </c>
      <c r="L17" s="326"/>
      <c r="M17" s="326">
        <v>13</v>
      </c>
      <c r="N17" s="326"/>
    </row>
    <row r="18" spans="1:14" ht="18" customHeight="1">
      <c r="A18" s="170"/>
      <c r="B18" s="562" t="s">
        <v>199</v>
      </c>
      <c r="C18" s="562"/>
      <c r="D18" s="96"/>
      <c r="E18" s="326">
        <v>130</v>
      </c>
      <c r="F18" s="326"/>
      <c r="G18" s="326">
        <v>75</v>
      </c>
      <c r="H18" s="326"/>
      <c r="I18" s="326">
        <v>902</v>
      </c>
      <c r="J18" s="326"/>
      <c r="K18" s="326">
        <v>312231</v>
      </c>
      <c r="L18" s="326"/>
      <c r="M18" s="326">
        <v>43</v>
      </c>
      <c r="N18" s="326"/>
    </row>
    <row r="19" spans="1:14" ht="18" customHeight="1">
      <c r="A19" s="170"/>
      <c r="B19" s="562" t="s">
        <v>200</v>
      </c>
      <c r="C19" s="562"/>
      <c r="D19" s="96"/>
      <c r="E19" s="326">
        <v>34</v>
      </c>
      <c r="F19" s="326"/>
      <c r="G19" s="326">
        <v>24</v>
      </c>
      <c r="H19" s="326"/>
      <c r="I19" s="326">
        <v>31</v>
      </c>
      <c r="J19" s="326"/>
      <c r="K19" s="326">
        <v>3663</v>
      </c>
      <c r="L19" s="326"/>
      <c r="M19" s="326">
        <v>3</v>
      </c>
      <c r="N19" s="326"/>
    </row>
    <row r="20" spans="1:14" ht="18" customHeight="1">
      <c r="A20" s="170"/>
      <c r="B20" s="562" t="s">
        <v>201</v>
      </c>
      <c r="C20" s="562"/>
      <c r="D20" s="96"/>
      <c r="E20" s="326">
        <v>76</v>
      </c>
      <c r="F20" s="326"/>
      <c r="G20" s="326">
        <v>53</v>
      </c>
      <c r="H20" s="326"/>
      <c r="I20" s="326">
        <v>625</v>
      </c>
      <c r="J20" s="326"/>
      <c r="K20" s="326">
        <v>158856</v>
      </c>
      <c r="L20" s="326"/>
      <c r="M20" s="326">
        <v>23</v>
      </c>
      <c r="N20" s="326"/>
    </row>
    <row r="21" spans="1:14" ht="18" customHeight="1">
      <c r="A21" s="170"/>
      <c r="B21" s="562" t="s">
        <v>202</v>
      </c>
      <c r="C21" s="562"/>
      <c r="D21" s="96"/>
      <c r="E21" s="326">
        <v>56</v>
      </c>
      <c r="F21" s="326"/>
      <c r="G21" s="326">
        <v>39</v>
      </c>
      <c r="H21" s="326"/>
      <c r="I21" s="326">
        <v>450</v>
      </c>
      <c r="J21" s="326"/>
      <c r="K21" s="326">
        <v>91912</v>
      </c>
      <c r="L21" s="326"/>
      <c r="M21" s="326">
        <v>16</v>
      </c>
      <c r="N21" s="326"/>
    </row>
    <row r="22" spans="1:14" ht="18" customHeight="1">
      <c r="A22" s="170"/>
      <c r="B22" s="562" t="s">
        <v>203</v>
      </c>
      <c r="C22" s="562"/>
      <c r="D22" s="96"/>
      <c r="E22" s="326">
        <v>51</v>
      </c>
      <c r="F22" s="326"/>
      <c r="G22" s="326">
        <v>33</v>
      </c>
      <c r="H22" s="326"/>
      <c r="I22" s="326">
        <v>381</v>
      </c>
      <c r="J22" s="326"/>
      <c r="K22" s="326">
        <v>25654</v>
      </c>
      <c r="L22" s="326"/>
      <c r="M22" s="326">
        <v>18</v>
      </c>
      <c r="N22" s="326"/>
    </row>
    <row r="23" spans="1:14" ht="18" customHeight="1">
      <c r="A23" s="170"/>
      <c r="B23" s="562" t="s">
        <v>204</v>
      </c>
      <c r="C23" s="562"/>
      <c r="D23" s="96"/>
      <c r="E23" s="326">
        <v>41</v>
      </c>
      <c r="F23" s="326"/>
      <c r="G23" s="326">
        <v>33</v>
      </c>
      <c r="H23" s="326"/>
      <c r="I23" s="326">
        <v>51</v>
      </c>
      <c r="J23" s="326"/>
      <c r="K23" s="326">
        <v>34881</v>
      </c>
      <c r="L23" s="326"/>
      <c r="M23" s="326">
        <v>11</v>
      </c>
      <c r="N23" s="326"/>
    </row>
    <row r="24" spans="1:14" ht="18" customHeight="1">
      <c r="A24" s="170"/>
      <c r="B24" s="562" t="s">
        <v>205</v>
      </c>
      <c r="C24" s="562"/>
      <c r="D24" s="96"/>
      <c r="E24" s="326">
        <v>25</v>
      </c>
      <c r="F24" s="326"/>
      <c r="G24" s="326">
        <v>16</v>
      </c>
      <c r="H24" s="326"/>
      <c r="I24" s="326">
        <v>538</v>
      </c>
      <c r="J24" s="326"/>
      <c r="K24" s="326">
        <v>88498</v>
      </c>
      <c r="L24" s="326"/>
      <c r="M24" s="326">
        <v>6</v>
      </c>
      <c r="N24" s="326"/>
    </row>
    <row r="25" spans="1:14" ht="18" customHeight="1">
      <c r="A25" s="170"/>
      <c r="B25" s="562" t="s">
        <v>206</v>
      </c>
      <c r="C25" s="562"/>
      <c r="D25" s="96"/>
      <c r="E25" s="326">
        <v>34</v>
      </c>
      <c r="F25" s="326"/>
      <c r="G25" s="326">
        <v>19</v>
      </c>
      <c r="H25" s="326"/>
      <c r="I25" s="326">
        <v>161</v>
      </c>
      <c r="J25" s="326"/>
      <c r="K25" s="326">
        <v>17997</v>
      </c>
      <c r="L25" s="326"/>
      <c r="M25" s="326">
        <v>10</v>
      </c>
      <c r="N25" s="326"/>
    </row>
    <row r="26" spans="1:14" ht="18" customHeight="1">
      <c r="A26" s="170"/>
      <c r="B26" s="562" t="s">
        <v>207</v>
      </c>
      <c r="C26" s="562"/>
      <c r="D26" s="96"/>
      <c r="E26" s="326">
        <v>34</v>
      </c>
      <c r="F26" s="326"/>
      <c r="G26" s="326">
        <v>25</v>
      </c>
      <c r="H26" s="326"/>
      <c r="I26" s="326">
        <v>101</v>
      </c>
      <c r="J26" s="326"/>
      <c r="K26" s="326">
        <v>59617</v>
      </c>
      <c r="L26" s="326"/>
      <c r="M26" s="326">
        <v>11</v>
      </c>
      <c r="N26" s="326"/>
    </row>
    <row r="27" spans="1:14" ht="18" customHeight="1">
      <c r="A27" s="170"/>
      <c r="B27" s="562" t="s">
        <v>208</v>
      </c>
      <c r="C27" s="562"/>
      <c r="D27" s="96"/>
      <c r="E27" s="326">
        <v>44</v>
      </c>
      <c r="F27" s="326"/>
      <c r="G27" s="326">
        <v>28</v>
      </c>
      <c r="H27" s="326"/>
      <c r="I27" s="326">
        <v>251</v>
      </c>
      <c r="J27" s="326"/>
      <c r="K27" s="326">
        <v>117246</v>
      </c>
      <c r="L27" s="326"/>
      <c r="M27" s="326">
        <v>15</v>
      </c>
      <c r="N27" s="326"/>
    </row>
    <row r="28" spans="1:14" ht="18" customHeight="1">
      <c r="A28" s="170"/>
      <c r="B28" s="562" t="s">
        <v>209</v>
      </c>
      <c r="C28" s="562"/>
      <c r="D28" s="96"/>
      <c r="E28" s="326">
        <v>38</v>
      </c>
      <c r="F28" s="326"/>
      <c r="G28" s="326">
        <v>25</v>
      </c>
      <c r="H28" s="326"/>
      <c r="I28" s="326">
        <v>78</v>
      </c>
      <c r="J28" s="326"/>
      <c r="K28" s="326">
        <v>13196</v>
      </c>
      <c r="L28" s="326"/>
      <c r="M28" s="326">
        <v>7</v>
      </c>
      <c r="N28" s="326"/>
    </row>
    <row r="29" spans="1:14" s="12" customFormat="1" ht="18" customHeight="1">
      <c r="A29" s="170"/>
      <c r="B29" s="564" t="s">
        <v>210</v>
      </c>
      <c r="C29" s="564"/>
      <c r="D29" s="96"/>
      <c r="E29" s="326">
        <v>32</v>
      </c>
      <c r="F29" s="326"/>
      <c r="G29" s="326">
        <v>23</v>
      </c>
      <c r="H29" s="326"/>
      <c r="I29" s="326">
        <v>159</v>
      </c>
      <c r="J29" s="326"/>
      <c r="K29" s="326">
        <v>25888</v>
      </c>
      <c r="L29" s="326"/>
      <c r="M29" s="326">
        <v>6</v>
      </c>
      <c r="N29" s="326"/>
    </row>
    <row r="30" spans="1:14" ht="18" customHeight="1">
      <c r="A30" s="170"/>
      <c r="B30" s="564" t="s">
        <v>211</v>
      </c>
      <c r="C30" s="564"/>
      <c r="D30" s="96"/>
      <c r="E30" s="326">
        <v>31</v>
      </c>
      <c r="F30" s="326"/>
      <c r="G30" s="326">
        <v>14</v>
      </c>
      <c r="H30" s="326"/>
      <c r="I30" s="326">
        <v>141</v>
      </c>
      <c r="J30" s="326"/>
      <c r="K30" s="326">
        <v>28837</v>
      </c>
      <c r="L30" s="326"/>
      <c r="M30" s="326">
        <v>10</v>
      </c>
      <c r="N30" s="326"/>
    </row>
    <row r="31" spans="1:14" ht="18" customHeight="1">
      <c r="A31" s="170"/>
      <c r="B31" s="562" t="s">
        <v>212</v>
      </c>
      <c r="C31" s="562"/>
      <c r="D31" s="96"/>
      <c r="E31" s="326">
        <v>71</v>
      </c>
      <c r="F31" s="326"/>
      <c r="G31" s="326">
        <v>29</v>
      </c>
      <c r="H31" s="326"/>
      <c r="I31" s="326">
        <v>217</v>
      </c>
      <c r="J31" s="326"/>
      <c r="K31" s="326">
        <v>35003</v>
      </c>
      <c r="L31" s="326"/>
      <c r="M31" s="326">
        <v>7</v>
      </c>
      <c r="N31" s="326"/>
    </row>
    <row r="32" spans="1:14" s="12" customFormat="1" ht="18" customHeight="1">
      <c r="A32" s="170"/>
      <c r="B32" s="562" t="s">
        <v>213</v>
      </c>
      <c r="C32" s="562"/>
      <c r="D32" s="96"/>
      <c r="E32" s="326">
        <v>13</v>
      </c>
      <c r="F32" s="326"/>
      <c r="G32" s="326">
        <v>11</v>
      </c>
      <c r="H32" s="326"/>
      <c r="I32" s="326">
        <v>59.2</v>
      </c>
      <c r="J32" s="326"/>
      <c r="K32" s="326">
        <v>14287</v>
      </c>
      <c r="L32" s="326"/>
      <c r="M32" s="326" t="s">
        <v>504</v>
      </c>
      <c r="N32" s="326"/>
    </row>
    <row r="33" spans="1:14" ht="18" customHeight="1">
      <c r="A33" s="170"/>
      <c r="B33" s="562" t="s">
        <v>214</v>
      </c>
      <c r="C33" s="562"/>
      <c r="D33" s="96"/>
      <c r="E33" s="326">
        <v>32</v>
      </c>
      <c r="F33" s="326"/>
      <c r="G33" s="326">
        <v>17</v>
      </c>
      <c r="H33" s="326"/>
      <c r="I33" s="326">
        <v>57</v>
      </c>
      <c r="J33" s="326"/>
      <c r="K33" s="326">
        <v>17132</v>
      </c>
      <c r="L33" s="326"/>
      <c r="M33" s="326">
        <v>2</v>
      </c>
      <c r="N33" s="326"/>
    </row>
    <row r="34" spans="1:14" ht="18" customHeight="1">
      <c r="A34" s="170"/>
      <c r="B34" s="418" t="s">
        <v>215</v>
      </c>
      <c r="C34" s="418"/>
      <c r="D34" s="96"/>
      <c r="E34" s="326">
        <v>28</v>
      </c>
      <c r="F34" s="326"/>
      <c r="G34" s="326">
        <v>17</v>
      </c>
      <c r="H34" s="326"/>
      <c r="I34" s="326">
        <v>963</v>
      </c>
      <c r="J34" s="326"/>
      <c r="K34" s="326">
        <v>84850</v>
      </c>
      <c r="L34" s="326"/>
      <c r="M34" s="326">
        <v>7</v>
      </c>
      <c r="N34" s="326"/>
    </row>
    <row r="35" spans="1:14" ht="18" customHeight="1">
      <c r="A35" s="170"/>
      <c r="B35" s="562" t="s">
        <v>216</v>
      </c>
      <c r="C35" s="562"/>
      <c r="D35" s="96"/>
      <c r="E35" s="326">
        <v>49</v>
      </c>
      <c r="F35" s="326"/>
      <c r="G35" s="326">
        <v>35</v>
      </c>
      <c r="H35" s="326"/>
      <c r="I35" s="326">
        <v>484</v>
      </c>
      <c r="J35" s="326"/>
      <c r="K35" s="326">
        <v>110144</v>
      </c>
      <c r="L35" s="326"/>
      <c r="M35" s="326">
        <v>24</v>
      </c>
      <c r="N35" s="326"/>
    </row>
    <row r="36" spans="1:14" ht="6.75" customHeight="1">
      <c r="A36" s="565"/>
      <c r="B36" s="565"/>
      <c r="C36" s="565"/>
      <c r="D36" s="566"/>
      <c r="E36" s="341"/>
      <c r="F36" s="341"/>
      <c r="G36" s="341"/>
      <c r="H36" s="341"/>
      <c r="I36" s="341"/>
      <c r="J36" s="341"/>
      <c r="K36" s="341"/>
      <c r="L36" s="341"/>
      <c r="M36" s="341"/>
      <c r="N36" s="341"/>
    </row>
    <row r="37" spans="1:14" ht="13.5">
      <c r="A37" s="72" t="s">
        <v>506</v>
      </c>
      <c r="B37" s="68"/>
      <c r="C37" s="68"/>
      <c r="D37" s="68"/>
      <c r="E37" s="68"/>
      <c r="F37" s="68"/>
      <c r="G37" s="68"/>
      <c r="H37" s="68"/>
      <c r="I37" s="68"/>
      <c r="J37" s="68"/>
      <c r="K37" s="68"/>
      <c r="L37" s="68"/>
      <c r="M37" s="68"/>
      <c r="N37" s="68"/>
    </row>
    <row r="38" spans="1:14" ht="13.5">
      <c r="A38" s="245" t="s">
        <v>505</v>
      </c>
      <c r="B38" s="35"/>
      <c r="C38" s="35"/>
      <c r="D38" s="35"/>
      <c r="E38" s="21"/>
      <c r="F38" s="21"/>
      <c r="G38" s="21"/>
      <c r="H38" s="21"/>
      <c r="I38" s="21"/>
      <c r="J38" s="21"/>
      <c r="K38" s="21"/>
      <c r="L38" s="21"/>
      <c r="M38" s="21"/>
      <c r="N38" s="21"/>
    </row>
    <row r="39" spans="1:4" ht="13.5">
      <c r="A39" s="23"/>
      <c r="B39" s="23"/>
      <c r="C39" s="23"/>
      <c r="D39" s="23"/>
    </row>
    <row r="40" spans="1:4" ht="13.5">
      <c r="A40" s="23"/>
      <c r="B40" s="23"/>
      <c r="C40" s="23"/>
      <c r="D40" s="23"/>
    </row>
  </sheetData>
  <mergeCells count="185">
    <mergeCell ref="M34:N34"/>
    <mergeCell ref="B34:C34"/>
    <mergeCell ref="E34:F34"/>
    <mergeCell ref="G34:H34"/>
    <mergeCell ref="I34:J34"/>
    <mergeCell ref="M5:N5"/>
    <mergeCell ref="A4:D4"/>
    <mergeCell ref="M4:N4"/>
    <mergeCell ref="A5:D5"/>
    <mergeCell ref="K5:L5"/>
    <mergeCell ref="E5:F5"/>
    <mergeCell ref="G5:H5"/>
    <mergeCell ref="I5:J5"/>
    <mergeCell ref="E4:F4"/>
    <mergeCell ref="G4:H4"/>
    <mergeCell ref="I4:J4"/>
    <mergeCell ref="K4:L4"/>
    <mergeCell ref="B26:C26"/>
    <mergeCell ref="B18:C18"/>
    <mergeCell ref="B19:C19"/>
    <mergeCell ref="B20:C20"/>
    <mergeCell ref="E16:F16"/>
    <mergeCell ref="E17:F17"/>
    <mergeCell ref="E18:F18"/>
    <mergeCell ref="B17:C17"/>
    <mergeCell ref="B16:C16"/>
    <mergeCell ref="B27:C27"/>
    <mergeCell ref="B28:C28"/>
    <mergeCell ref="B21:C21"/>
    <mergeCell ref="B22:C22"/>
    <mergeCell ref="B23:C23"/>
    <mergeCell ref="B24:C24"/>
    <mergeCell ref="B25:C25"/>
    <mergeCell ref="E6:F6"/>
    <mergeCell ref="E7:F7"/>
    <mergeCell ref="E8:F8"/>
    <mergeCell ref="E10:F10"/>
    <mergeCell ref="E12:F12"/>
    <mergeCell ref="E13:F13"/>
    <mergeCell ref="E14:F14"/>
    <mergeCell ref="E21:F21"/>
    <mergeCell ref="E15:F15"/>
    <mergeCell ref="E19:F19"/>
    <mergeCell ref="E20:F20"/>
    <mergeCell ref="E29:F29"/>
    <mergeCell ref="E22:F22"/>
    <mergeCell ref="E23:F23"/>
    <mergeCell ref="E24:F24"/>
    <mergeCell ref="E25:F25"/>
    <mergeCell ref="E26:F26"/>
    <mergeCell ref="E27:F27"/>
    <mergeCell ref="E28:F28"/>
    <mergeCell ref="G8:H8"/>
    <mergeCell ref="I8:J8"/>
    <mergeCell ref="G10:H10"/>
    <mergeCell ref="I10:J10"/>
    <mergeCell ref="G14:H14"/>
    <mergeCell ref="I14:J14"/>
    <mergeCell ref="G15:H15"/>
    <mergeCell ref="I15:J15"/>
    <mergeCell ref="G6:H6"/>
    <mergeCell ref="I6:J6"/>
    <mergeCell ref="M6:N6"/>
    <mergeCell ref="G7:H7"/>
    <mergeCell ref="I7:J7"/>
    <mergeCell ref="K7:L7"/>
    <mergeCell ref="M7:N7"/>
    <mergeCell ref="K6:L6"/>
    <mergeCell ref="M10:N10"/>
    <mergeCell ref="K8:L8"/>
    <mergeCell ref="M8:N8"/>
    <mergeCell ref="K12:L12"/>
    <mergeCell ref="K10:L10"/>
    <mergeCell ref="M12:N12"/>
    <mergeCell ref="K13:L13"/>
    <mergeCell ref="M13:N13"/>
    <mergeCell ref="G12:H12"/>
    <mergeCell ref="I12:J12"/>
    <mergeCell ref="G13:H13"/>
    <mergeCell ref="I13:J13"/>
    <mergeCell ref="K14:L14"/>
    <mergeCell ref="M16:N16"/>
    <mergeCell ref="K15:L15"/>
    <mergeCell ref="M14:N14"/>
    <mergeCell ref="M15:N15"/>
    <mergeCell ref="M17:N17"/>
    <mergeCell ref="G16:H16"/>
    <mergeCell ref="I16:J16"/>
    <mergeCell ref="G17:H17"/>
    <mergeCell ref="I17:J17"/>
    <mergeCell ref="K17:L17"/>
    <mergeCell ref="K16:L16"/>
    <mergeCell ref="K18:L18"/>
    <mergeCell ref="G20:H20"/>
    <mergeCell ref="I20:J20"/>
    <mergeCell ref="K20:L20"/>
    <mergeCell ref="G19:H19"/>
    <mergeCell ref="I19:J19"/>
    <mergeCell ref="K19:L19"/>
    <mergeCell ref="G18:H18"/>
    <mergeCell ref="I18:J18"/>
    <mergeCell ref="M18:N18"/>
    <mergeCell ref="M19:N19"/>
    <mergeCell ref="M21:N21"/>
    <mergeCell ref="M20:N20"/>
    <mergeCell ref="G23:H23"/>
    <mergeCell ref="I23:J23"/>
    <mergeCell ref="K23:L23"/>
    <mergeCell ref="G21:H21"/>
    <mergeCell ref="I21:J21"/>
    <mergeCell ref="K21:L21"/>
    <mergeCell ref="G22:H22"/>
    <mergeCell ref="I22:J22"/>
    <mergeCell ref="K22:L22"/>
    <mergeCell ref="K25:L25"/>
    <mergeCell ref="K24:L24"/>
    <mergeCell ref="M24:N24"/>
    <mergeCell ref="G24:H24"/>
    <mergeCell ref="I24:J24"/>
    <mergeCell ref="G25:H25"/>
    <mergeCell ref="I25:J25"/>
    <mergeCell ref="M26:N26"/>
    <mergeCell ref="M27:N27"/>
    <mergeCell ref="M22:N22"/>
    <mergeCell ref="M23:N23"/>
    <mergeCell ref="M25:N25"/>
    <mergeCell ref="M29:N29"/>
    <mergeCell ref="G28:H28"/>
    <mergeCell ref="I28:J28"/>
    <mergeCell ref="G29:H29"/>
    <mergeCell ref="I29:J29"/>
    <mergeCell ref="K29:L29"/>
    <mergeCell ref="K28:L28"/>
    <mergeCell ref="M28:N28"/>
    <mergeCell ref="M30:N30"/>
    <mergeCell ref="M31:N31"/>
    <mergeCell ref="G30:H30"/>
    <mergeCell ref="I30:J30"/>
    <mergeCell ref="K30:L30"/>
    <mergeCell ref="G31:H31"/>
    <mergeCell ref="I31:J31"/>
    <mergeCell ref="K31:L31"/>
    <mergeCell ref="A36:D36"/>
    <mergeCell ref="E30:F30"/>
    <mergeCell ref="E31:F31"/>
    <mergeCell ref="G32:H32"/>
    <mergeCell ref="B30:C30"/>
    <mergeCell ref="B31:C31"/>
    <mergeCell ref="E36:F36"/>
    <mergeCell ref="B33:C33"/>
    <mergeCell ref="B35:C35"/>
    <mergeCell ref="E35:F35"/>
    <mergeCell ref="I36:J36"/>
    <mergeCell ref="K32:L32"/>
    <mergeCell ref="I35:J35"/>
    <mergeCell ref="G35:H35"/>
    <mergeCell ref="K36:L36"/>
    <mergeCell ref="K35:L35"/>
    <mergeCell ref="K33:L33"/>
    <mergeCell ref="K34:L34"/>
    <mergeCell ref="B32:C32"/>
    <mergeCell ref="G36:H36"/>
    <mergeCell ref="M32:N32"/>
    <mergeCell ref="E32:F32"/>
    <mergeCell ref="E33:F33"/>
    <mergeCell ref="G33:H33"/>
    <mergeCell ref="I33:J33"/>
    <mergeCell ref="I32:J32"/>
    <mergeCell ref="M33:N33"/>
    <mergeCell ref="M35:N35"/>
    <mergeCell ref="M36:N36"/>
    <mergeCell ref="B6:C6"/>
    <mergeCell ref="B8:C8"/>
    <mergeCell ref="B10:C10"/>
    <mergeCell ref="B12:C12"/>
    <mergeCell ref="B13:C13"/>
    <mergeCell ref="B14:C14"/>
    <mergeCell ref="B15:C15"/>
    <mergeCell ref="B29:C29"/>
    <mergeCell ref="G26:H26"/>
    <mergeCell ref="I26:J26"/>
    <mergeCell ref="K26:L26"/>
    <mergeCell ref="G27:H27"/>
    <mergeCell ref="I27:J27"/>
    <mergeCell ref="K27:L2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&amp;R&amp;8司法 ・ 警察 ･ 消防　　　165</oddHeader>
  </headerFooter>
</worksheet>
</file>

<file path=xl/worksheets/sheet12.xml><?xml version="1.0" encoding="utf-8"?>
<worksheet xmlns="http://schemas.openxmlformats.org/spreadsheetml/2006/main" xmlns:r="http://schemas.openxmlformats.org/officeDocument/2006/relationships">
  <dimension ref="A2:A2"/>
  <sheetViews>
    <sheetView workbookViewId="0" topLeftCell="A1">
      <selection activeCell="R29" sqref="R29:X29"/>
    </sheetView>
  </sheetViews>
  <sheetFormatPr defaultColWidth="9.00390625" defaultRowHeight="13.5"/>
  <sheetData>
    <row r="2" ht="13.5">
      <c r="A2" s="45">
        <v>1</v>
      </c>
    </row>
  </sheetData>
  <printOptions/>
  <pageMargins left="0.75" right="0.75" top="1" bottom="1" header="0.512" footer="0.512"/>
  <pageSetup horizontalDpi="400" verticalDpi="400" orientation="portrait" paperSize="9" r:id="rId1"/>
  <headerFooter alignWithMargins="0">
    <oddHeader>&amp;L&amp;8 166　　　司法 ・ 警察 ・ 消防</oddHeader>
  </headerFooter>
</worksheet>
</file>

<file path=xl/worksheets/sheet2.xml><?xml version="1.0" encoding="utf-8"?>
<worksheet xmlns="http://schemas.openxmlformats.org/spreadsheetml/2006/main" xmlns:r="http://schemas.openxmlformats.org/officeDocument/2006/relationships">
  <dimension ref="A1:Q64"/>
  <sheetViews>
    <sheetView workbookViewId="0" topLeftCell="A1">
      <selection activeCell="R29" sqref="R29:X29"/>
    </sheetView>
  </sheetViews>
  <sheetFormatPr defaultColWidth="9.00390625" defaultRowHeight="13.5"/>
  <cols>
    <col min="1" max="1" width="8.00390625" style="9" customWidth="1"/>
    <col min="2" max="2" width="6.25390625" style="9" customWidth="1"/>
    <col min="3" max="4" width="3.125" style="9" customWidth="1"/>
    <col min="5" max="6" width="6.25390625" style="9" customWidth="1"/>
    <col min="7" max="8" width="3.125" style="9" customWidth="1"/>
    <col min="9" max="10" width="6.25390625" style="9" customWidth="1"/>
    <col min="11" max="12" width="3.125" style="9" customWidth="1"/>
    <col min="13" max="14" width="6.25390625" style="9" customWidth="1"/>
    <col min="15" max="16" width="3.125" style="9" customWidth="1"/>
    <col min="17" max="17" width="6.25390625" style="9" customWidth="1"/>
    <col min="18" max="16384" width="9.00390625" style="9" customWidth="1"/>
  </cols>
  <sheetData>
    <row r="1" spans="1:17" ht="26.25" customHeight="1">
      <c r="A1" s="56" t="s">
        <v>0</v>
      </c>
      <c r="B1" s="26"/>
      <c r="C1" s="26"/>
      <c r="D1" s="26"/>
      <c r="E1" s="26"/>
      <c r="F1" s="26"/>
      <c r="G1" s="26"/>
      <c r="H1" s="26"/>
      <c r="I1" s="26"/>
      <c r="J1" s="26"/>
      <c r="K1" s="26"/>
      <c r="L1" s="26"/>
      <c r="M1" s="26"/>
      <c r="N1" s="26"/>
      <c r="O1" s="26"/>
      <c r="P1" s="26"/>
      <c r="Q1" s="26"/>
    </row>
    <row r="2" spans="1:17" ht="21" customHeight="1">
      <c r="A2" s="53" t="s">
        <v>1</v>
      </c>
      <c r="B2" s="53"/>
      <c r="C2" s="53"/>
      <c r="D2" s="53"/>
      <c r="E2" s="53"/>
      <c r="F2" s="53"/>
      <c r="G2" s="53"/>
      <c r="H2" s="53"/>
      <c r="I2" s="53"/>
      <c r="J2" s="53"/>
      <c r="K2" s="53"/>
      <c r="L2" s="53"/>
      <c r="M2" s="53"/>
      <c r="N2" s="53"/>
      <c r="O2" s="53"/>
      <c r="P2" s="53"/>
      <c r="Q2" s="53"/>
    </row>
    <row r="3" spans="1:17" ht="13.5" customHeight="1">
      <c r="A3" s="17"/>
      <c r="B3" s="17"/>
      <c r="C3" s="17"/>
      <c r="D3" s="17"/>
      <c r="E3" s="17"/>
      <c r="F3" s="17"/>
      <c r="G3" s="17"/>
      <c r="H3" s="17"/>
      <c r="I3" s="17"/>
      <c r="J3" s="17"/>
      <c r="K3" s="17"/>
      <c r="L3" s="17"/>
      <c r="M3" s="17"/>
      <c r="N3" s="17"/>
      <c r="O3" s="17"/>
      <c r="P3" s="17"/>
      <c r="Q3" s="17"/>
    </row>
    <row r="4" spans="1:17" ht="13.5" customHeight="1">
      <c r="A4" s="331" t="s">
        <v>2</v>
      </c>
      <c r="B4" s="333" t="s">
        <v>3</v>
      </c>
      <c r="C4" s="333"/>
      <c r="D4" s="333"/>
      <c r="E4" s="333"/>
      <c r="F4" s="333" t="s">
        <v>4</v>
      </c>
      <c r="G4" s="333"/>
      <c r="H4" s="333"/>
      <c r="I4" s="333"/>
      <c r="J4" s="333" t="s">
        <v>5</v>
      </c>
      <c r="K4" s="333"/>
      <c r="L4" s="333"/>
      <c r="M4" s="333"/>
      <c r="N4" s="333" t="s">
        <v>6</v>
      </c>
      <c r="O4" s="333"/>
      <c r="P4" s="333"/>
      <c r="Q4" s="334"/>
    </row>
    <row r="5" spans="1:17" ht="13.5" customHeight="1">
      <c r="A5" s="332"/>
      <c r="B5" s="76" t="s">
        <v>7</v>
      </c>
      <c r="C5" s="328" t="s">
        <v>9</v>
      </c>
      <c r="D5" s="328"/>
      <c r="E5" s="76" t="s">
        <v>8</v>
      </c>
      <c r="F5" s="76" t="s">
        <v>7</v>
      </c>
      <c r="G5" s="328" t="s">
        <v>9</v>
      </c>
      <c r="H5" s="328"/>
      <c r="I5" s="76" t="s">
        <v>8</v>
      </c>
      <c r="J5" s="76" t="s">
        <v>7</v>
      </c>
      <c r="K5" s="328" t="s">
        <v>9</v>
      </c>
      <c r="L5" s="328"/>
      <c r="M5" s="76" t="s">
        <v>8</v>
      </c>
      <c r="N5" s="76" t="s">
        <v>7</v>
      </c>
      <c r="O5" s="328" t="s">
        <v>9</v>
      </c>
      <c r="P5" s="328"/>
      <c r="Q5" s="77" t="s">
        <v>8</v>
      </c>
    </row>
    <row r="6" spans="1:17" ht="3" customHeight="1">
      <c r="A6" s="84"/>
      <c r="B6" s="79"/>
      <c r="C6" s="79"/>
      <c r="D6" s="79"/>
      <c r="E6" s="79"/>
      <c r="F6" s="79"/>
      <c r="G6" s="79"/>
      <c r="H6" s="79"/>
      <c r="I6" s="79"/>
      <c r="J6" s="79"/>
      <c r="K6" s="79"/>
      <c r="L6" s="79"/>
      <c r="M6" s="79"/>
      <c r="N6" s="79"/>
      <c r="O6" s="79"/>
      <c r="P6" s="79"/>
      <c r="Q6" s="79"/>
    </row>
    <row r="7" spans="1:17" ht="14.25" customHeight="1">
      <c r="A7" s="81">
        <v>16</v>
      </c>
      <c r="B7" s="83">
        <v>8064</v>
      </c>
      <c r="C7" s="326">
        <v>8114</v>
      </c>
      <c r="D7" s="326"/>
      <c r="E7" s="83">
        <v>487</v>
      </c>
      <c r="F7" s="83">
        <v>1595</v>
      </c>
      <c r="G7" s="326">
        <v>1619</v>
      </c>
      <c r="H7" s="326"/>
      <c r="I7" s="83">
        <v>293</v>
      </c>
      <c r="J7" s="83">
        <v>1662</v>
      </c>
      <c r="K7" s="326">
        <v>1676</v>
      </c>
      <c r="L7" s="326"/>
      <c r="M7" s="250" t="s">
        <v>418</v>
      </c>
      <c r="N7" s="83">
        <v>1803</v>
      </c>
      <c r="O7" s="326">
        <v>1803</v>
      </c>
      <c r="P7" s="326"/>
      <c r="Q7" s="250" t="s">
        <v>418</v>
      </c>
    </row>
    <row r="8" spans="1:17" ht="14.25" customHeight="1">
      <c r="A8" s="81">
        <v>17</v>
      </c>
      <c r="B8" s="83">
        <v>7307</v>
      </c>
      <c r="C8" s="326">
        <v>7354</v>
      </c>
      <c r="D8" s="326"/>
      <c r="E8" s="83">
        <v>440</v>
      </c>
      <c r="F8" s="83">
        <v>1578</v>
      </c>
      <c r="G8" s="326">
        <v>1606</v>
      </c>
      <c r="H8" s="326"/>
      <c r="I8" s="83">
        <v>265</v>
      </c>
      <c r="J8" s="83">
        <v>1641</v>
      </c>
      <c r="K8" s="326">
        <v>1641</v>
      </c>
      <c r="L8" s="326"/>
      <c r="M8" s="250" t="s">
        <v>418</v>
      </c>
      <c r="N8" s="83">
        <v>1590</v>
      </c>
      <c r="O8" s="326">
        <v>1590</v>
      </c>
      <c r="P8" s="326"/>
      <c r="Q8" s="250" t="s">
        <v>418</v>
      </c>
    </row>
    <row r="9" spans="1:17" ht="14.25" customHeight="1">
      <c r="A9" s="81">
        <v>18</v>
      </c>
      <c r="B9" s="83">
        <v>7902</v>
      </c>
      <c r="C9" s="326">
        <v>7846</v>
      </c>
      <c r="D9" s="326"/>
      <c r="E9" s="83">
        <v>496</v>
      </c>
      <c r="F9" s="83">
        <v>1764</v>
      </c>
      <c r="G9" s="326">
        <v>1655</v>
      </c>
      <c r="H9" s="326"/>
      <c r="I9" s="83">
        <v>374</v>
      </c>
      <c r="J9" s="83">
        <v>2016</v>
      </c>
      <c r="K9" s="326">
        <v>2016</v>
      </c>
      <c r="L9" s="326"/>
      <c r="M9" s="250" t="s">
        <v>418</v>
      </c>
      <c r="N9" s="83">
        <v>1585</v>
      </c>
      <c r="O9" s="326">
        <v>1585</v>
      </c>
      <c r="P9" s="326"/>
      <c r="Q9" s="250" t="s">
        <v>418</v>
      </c>
    </row>
    <row r="10" spans="1:17" ht="14.25" customHeight="1">
      <c r="A10" s="81">
        <v>19</v>
      </c>
      <c r="B10" s="83">
        <v>6740</v>
      </c>
      <c r="C10" s="326">
        <v>6890</v>
      </c>
      <c r="D10" s="326"/>
      <c r="E10" s="83">
        <v>346</v>
      </c>
      <c r="F10" s="83">
        <v>1746</v>
      </c>
      <c r="G10" s="326">
        <v>1830</v>
      </c>
      <c r="H10" s="326"/>
      <c r="I10" s="83">
        <v>290</v>
      </c>
      <c r="J10" s="83">
        <v>1975</v>
      </c>
      <c r="K10" s="326">
        <v>1975</v>
      </c>
      <c r="L10" s="326"/>
      <c r="M10" s="250" t="s">
        <v>418</v>
      </c>
      <c r="N10" s="83">
        <v>1373</v>
      </c>
      <c r="O10" s="326">
        <v>1373</v>
      </c>
      <c r="P10" s="326"/>
      <c r="Q10" s="250" t="s">
        <v>418</v>
      </c>
    </row>
    <row r="11" spans="1:17" ht="14.25" customHeight="1">
      <c r="A11" s="69">
        <v>20</v>
      </c>
      <c r="B11" s="8">
        <v>6516</v>
      </c>
      <c r="C11" s="323">
        <v>6269</v>
      </c>
      <c r="D11" s="323"/>
      <c r="E11" s="8">
        <v>593</v>
      </c>
      <c r="F11" s="8">
        <v>1871</v>
      </c>
      <c r="G11" s="323">
        <v>1699</v>
      </c>
      <c r="H11" s="323"/>
      <c r="I11" s="8">
        <v>462</v>
      </c>
      <c r="J11" s="8">
        <v>2005</v>
      </c>
      <c r="K11" s="323">
        <v>1985</v>
      </c>
      <c r="L11" s="323"/>
      <c r="M11" s="8">
        <v>20</v>
      </c>
      <c r="N11" s="8">
        <v>1300</v>
      </c>
      <c r="O11" s="323">
        <v>1300</v>
      </c>
      <c r="P11" s="323"/>
      <c r="Q11" s="250" t="s">
        <v>10</v>
      </c>
    </row>
    <row r="12" spans="1:17" ht="3" customHeight="1">
      <c r="A12" s="70"/>
      <c r="B12" s="67"/>
      <c r="C12" s="67"/>
      <c r="D12" s="67"/>
      <c r="E12" s="67"/>
      <c r="F12" s="67"/>
      <c r="G12" s="67"/>
      <c r="H12" s="67"/>
      <c r="I12" s="67"/>
      <c r="J12" s="67"/>
      <c r="K12" s="67"/>
      <c r="L12" s="67"/>
      <c r="M12" s="67"/>
      <c r="N12" s="67"/>
      <c r="O12" s="67"/>
      <c r="P12" s="67"/>
      <c r="Q12" s="67"/>
    </row>
    <row r="13" spans="1:17" ht="13.5" customHeight="1">
      <c r="A13" s="72" t="s">
        <v>408</v>
      </c>
      <c r="B13" s="68"/>
      <c r="C13" s="68"/>
      <c r="D13" s="68"/>
      <c r="E13" s="68"/>
      <c r="F13" s="68"/>
      <c r="G13" s="68"/>
      <c r="H13" s="68"/>
      <c r="I13" s="68"/>
      <c r="J13" s="68"/>
      <c r="K13" s="68"/>
      <c r="L13" s="68"/>
      <c r="M13" s="68"/>
      <c r="N13" s="68"/>
      <c r="O13" s="68"/>
      <c r="P13" s="68"/>
      <c r="Q13" s="68"/>
    </row>
    <row r="14" spans="1:17" ht="13.5" customHeight="1">
      <c r="A14" s="73" t="s">
        <v>413</v>
      </c>
      <c r="B14" s="21"/>
      <c r="C14" s="21"/>
      <c r="D14" s="21"/>
      <c r="E14" s="21"/>
      <c r="F14" s="21"/>
      <c r="G14" s="21"/>
      <c r="H14" s="21"/>
      <c r="I14" s="21"/>
      <c r="J14" s="21"/>
      <c r="K14" s="21"/>
      <c r="L14" s="21"/>
      <c r="M14" s="21"/>
      <c r="N14" s="21"/>
      <c r="O14" s="21"/>
      <c r="P14" s="21"/>
      <c r="Q14" s="21"/>
    </row>
    <row r="15" spans="1:17" ht="13.5" customHeight="1">
      <c r="A15" s="73" t="s">
        <v>414</v>
      </c>
      <c r="B15" s="21"/>
      <c r="C15" s="21"/>
      <c r="D15" s="21"/>
      <c r="E15" s="21"/>
      <c r="F15" s="21"/>
      <c r="G15" s="21"/>
      <c r="H15" s="21"/>
      <c r="I15" s="21"/>
      <c r="J15" s="21"/>
      <c r="K15" s="21"/>
      <c r="L15" s="21"/>
      <c r="M15" s="21"/>
      <c r="N15" s="21"/>
      <c r="O15" s="21"/>
      <c r="P15" s="21"/>
      <c r="Q15" s="21"/>
    </row>
    <row r="16" spans="1:17" ht="13.5" customHeight="1">
      <c r="A16" s="73" t="s">
        <v>415</v>
      </c>
      <c r="B16" s="21"/>
      <c r="C16" s="21"/>
      <c r="D16" s="21"/>
      <c r="E16" s="21"/>
      <c r="F16" s="21"/>
      <c r="G16" s="21"/>
      <c r="H16" s="21"/>
      <c r="I16" s="21"/>
      <c r="J16" s="21"/>
      <c r="K16" s="21"/>
      <c r="L16" s="21"/>
      <c r="M16" s="21"/>
      <c r="N16" s="21"/>
      <c r="O16" s="21"/>
      <c r="P16" s="21"/>
      <c r="Q16" s="21"/>
    </row>
    <row r="17" spans="1:17" ht="13.5" customHeight="1">
      <c r="A17" s="73" t="s">
        <v>416</v>
      </c>
      <c r="B17" s="21"/>
      <c r="C17" s="21"/>
      <c r="D17" s="21"/>
      <c r="E17" s="21"/>
      <c r="F17" s="21"/>
      <c r="G17" s="21"/>
      <c r="H17" s="21"/>
      <c r="I17" s="21"/>
      <c r="J17" s="21"/>
      <c r="K17" s="21"/>
      <c r="L17" s="21"/>
      <c r="M17" s="21"/>
      <c r="N17" s="21"/>
      <c r="O17" s="21"/>
      <c r="P17" s="21"/>
      <c r="Q17" s="21"/>
    </row>
    <row r="18" ht="9.75" customHeight="1"/>
    <row r="19" ht="9.75" customHeight="1"/>
    <row r="20" spans="1:17" ht="21" customHeight="1">
      <c r="A20" s="53" t="s">
        <v>11</v>
      </c>
      <c r="B20" s="53"/>
      <c r="C20" s="53"/>
      <c r="D20" s="53"/>
      <c r="E20" s="53"/>
      <c r="F20" s="53"/>
      <c r="G20" s="53"/>
      <c r="H20" s="53"/>
      <c r="I20" s="53"/>
      <c r="J20" s="53"/>
      <c r="K20" s="53"/>
      <c r="L20" s="53"/>
      <c r="M20" s="53"/>
      <c r="N20" s="53"/>
      <c r="O20" s="53"/>
      <c r="P20" s="53"/>
      <c r="Q20" s="53"/>
    </row>
    <row r="21" spans="1:17" ht="13.5" customHeight="1">
      <c r="A21" s="17"/>
      <c r="B21" s="17"/>
      <c r="C21" s="17"/>
      <c r="D21" s="17"/>
      <c r="E21" s="17"/>
      <c r="F21" s="17"/>
      <c r="G21" s="17"/>
      <c r="H21" s="17"/>
      <c r="I21" s="17"/>
      <c r="J21" s="17"/>
      <c r="K21" s="17"/>
      <c r="L21" s="17"/>
      <c r="M21" s="17"/>
      <c r="N21" s="17"/>
      <c r="O21" s="17"/>
      <c r="P21" s="17"/>
      <c r="Q21" s="17"/>
    </row>
    <row r="22" spans="1:17" ht="13.5" customHeight="1">
      <c r="A22" s="331" t="s">
        <v>2</v>
      </c>
      <c r="B22" s="333" t="s">
        <v>12</v>
      </c>
      <c r="C22" s="333"/>
      <c r="D22" s="333"/>
      <c r="E22" s="333"/>
      <c r="F22" s="333"/>
      <c r="G22" s="333"/>
      <c r="H22" s="333"/>
      <c r="I22" s="333"/>
      <c r="J22" s="333" t="s">
        <v>13</v>
      </c>
      <c r="K22" s="333"/>
      <c r="L22" s="333"/>
      <c r="M22" s="333"/>
      <c r="N22" s="333"/>
      <c r="O22" s="333"/>
      <c r="P22" s="333"/>
      <c r="Q22" s="334"/>
    </row>
    <row r="23" spans="1:17" ht="13.5" customHeight="1">
      <c r="A23" s="332"/>
      <c r="B23" s="328" t="s">
        <v>14</v>
      </c>
      <c r="C23" s="328"/>
      <c r="D23" s="328"/>
      <c r="E23" s="328" t="s">
        <v>15</v>
      </c>
      <c r="F23" s="328"/>
      <c r="G23" s="328" t="s">
        <v>16</v>
      </c>
      <c r="H23" s="328"/>
      <c r="I23" s="328"/>
      <c r="J23" s="328" t="s">
        <v>14</v>
      </c>
      <c r="K23" s="328"/>
      <c r="L23" s="328"/>
      <c r="M23" s="328" t="s">
        <v>15</v>
      </c>
      <c r="N23" s="328"/>
      <c r="O23" s="328" t="s">
        <v>16</v>
      </c>
      <c r="P23" s="328"/>
      <c r="Q23" s="330"/>
    </row>
    <row r="24" spans="1:17" ht="3" customHeight="1">
      <c r="A24" s="84"/>
      <c r="B24" s="79"/>
      <c r="C24" s="79"/>
      <c r="D24" s="79"/>
      <c r="E24" s="79"/>
      <c r="F24" s="79"/>
      <c r="G24" s="79"/>
      <c r="H24" s="79"/>
      <c r="I24" s="79"/>
      <c r="J24" s="79"/>
      <c r="K24" s="79"/>
      <c r="L24" s="79"/>
      <c r="M24" s="79"/>
      <c r="N24" s="79"/>
      <c r="O24" s="79"/>
      <c r="P24" s="79"/>
      <c r="Q24" s="79"/>
    </row>
    <row r="25" spans="1:17" ht="14.25" customHeight="1">
      <c r="A25" s="81">
        <v>16</v>
      </c>
      <c r="B25" s="326">
        <v>1252</v>
      </c>
      <c r="C25" s="326"/>
      <c r="D25" s="326"/>
      <c r="E25" s="326">
        <v>1254</v>
      </c>
      <c r="F25" s="326"/>
      <c r="G25" s="326">
        <v>166</v>
      </c>
      <c r="H25" s="326"/>
      <c r="I25" s="326"/>
      <c r="J25" s="326">
        <v>1752</v>
      </c>
      <c r="K25" s="326"/>
      <c r="L25" s="326"/>
      <c r="M25" s="326">
        <v>1762</v>
      </c>
      <c r="N25" s="326"/>
      <c r="O25" s="326">
        <v>28</v>
      </c>
      <c r="P25" s="326"/>
      <c r="Q25" s="326"/>
    </row>
    <row r="26" spans="1:17" ht="14.25" customHeight="1">
      <c r="A26" s="81">
        <v>17</v>
      </c>
      <c r="B26" s="326">
        <v>942</v>
      </c>
      <c r="C26" s="326"/>
      <c r="D26" s="326"/>
      <c r="E26" s="326">
        <v>962</v>
      </c>
      <c r="F26" s="326"/>
      <c r="G26" s="326">
        <v>146</v>
      </c>
      <c r="H26" s="326"/>
      <c r="I26" s="326"/>
      <c r="J26" s="326">
        <v>1556</v>
      </c>
      <c r="K26" s="326"/>
      <c r="L26" s="326"/>
      <c r="M26" s="326">
        <v>1555</v>
      </c>
      <c r="N26" s="326"/>
      <c r="O26" s="326">
        <v>29</v>
      </c>
      <c r="P26" s="326"/>
      <c r="Q26" s="326"/>
    </row>
    <row r="27" spans="1:17" ht="14.25" customHeight="1">
      <c r="A27" s="81">
        <v>18</v>
      </c>
      <c r="B27" s="326">
        <v>969</v>
      </c>
      <c r="C27" s="326"/>
      <c r="D27" s="326"/>
      <c r="E27" s="326">
        <v>1004</v>
      </c>
      <c r="F27" s="326"/>
      <c r="G27" s="326">
        <v>111</v>
      </c>
      <c r="H27" s="326"/>
      <c r="I27" s="326"/>
      <c r="J27" s="326">
        <v>1568</v>
      </c>
      <c r="K27" s="326"/>
      <c r="L27" s="326"/>
      <c r="M27" s="326">
        <v>1586</v>
      </c>
      <c r="N27" s="326"/>
      <c r="O27" s="326">
        <v>11</v>
      </c>
      <c r="P27" s="326"/>
      <c r="Q27" s="326"/>
    </row>
    <row r="28" spans="1:17" ht="14.25" customHeight="1">
      <c r="A28" s="81">
        <v>19</v>
      </c>
      <c r="B28" s="326">
        <v>604</v>
      </c>
      <c r="C28" s="326"/>
      <c r="D28" s="326"/>
      <c r="E28" s="326">
        <v>665</v>
      </c>
      <c r="F28" s="326"/>
      <c r="G28" s="326">
        <v>50</v>
      </c>
      <c r="H28" s="326"/>
      <c r="I28" s="326"/>
      <c r="J28" s="326">
        <v>1036</v>
      </c>
      <c r="K28" s="326"/>
      <c r="L28" s="326"/>
      <c r="M28" s="326">
        <v>1041</v>
      </c>
      <c r="N28" s="326"/>
      <c r="O28" s="326">
        <v>6</v>
      </c>
      <c r="P28" s="326"/>
      <c r="Q28" s="326"/>
    </row>
    <row r="29" spans="1:17" ht="14.25" customHeight="1">
      <c r="A29" s="69">
        <v>20</v>
      </c>
      <c r="B29" s="323">
        <v>401</v>
      </c>
      <c r="C29" s="323"/>
      <c r="D29" s="323"/>
      <c r="E29" s="323">
        <v>357</v>
      </c>
      <c r="F29" s="323"/>
      <c r="G29" s="323">
        <v>94</v>
      </c>
      <c r="H29" s="323"/>
      <c r="I29" s="323"/>
      <c r="J29" s="323">
        <v>939</v>
      </c>
      <c r="K29" s="323"/>
      <c r="L29" s="323"/>
      <c r="M29" s="323">
        <v>928</v>
      </c>
      <c r="N29" s="323"/>
      <c r="O29" s="323">
        <v>17</v>
      </c>
      <c r="P29" s="323"/>
      <c r="Q29" s="323"/>
    </row>
    <row r="30" ht="3" customHeight="1">
      <c r="A30" s="70"/>
    </row>
    <row r="31" spans="1:17" ht="13.5" customHeight="1">
      <c r="A31" s="72" t="s">
        <v>408</v>
      </c>
      <c r="B31" s="68"/>
      <c r="C31" s="68"/>
      <c r="D31" s="68"/>
      <c r="E31" s="68"/>
      <c r="F31" s="68"/>
      <c r="G31" s="68"/>
      <c r="H31" s="68"/>
      <c r="I31" s="68"/>
      <c r="J31" s="68"/>
      <c r="K31" s="68"/>
      <c r="L31" s="68"/>
      <c r="M31" s="68"/>
      <c r="N31" s="68"/>
      <c r="O31" s="68"/>
      <c r="P31" s="68"/>
      <c r="Q31" s="68"/>
    </row>
    <row r="32" spans="1:17" ht="13.5" customHeight="1">
      <c r="A32" s="73" t="s">
        <v>410</v>
      </c>
      <c r="B32" s="21"/>
      <c r="C32" s="21"/>
      <c r="D32" s="21"/>
      <c r="E32" s="21"/>
      <c r="F32" s="21"/>
      <c r="G32" s="21"/>
      <c r="H32" s="21"/>
      <c r="I32" s="21"/>
      <c r="J32" s="21"/>
      <c r="K32" s="21"/>
      <c r="L32" s="21"/>
      <c r="M32" s="21"/>
      <c r="N32" s="21"/>
      <c r="O32" s="21"/>
      <c r="P32" s="21"/>
      <c r="Q32" s="21"/>
    </row>
    <row r="33" spans="1:17" ht="9.75" customHeight="1">
      <c r="A33" s="21"/>
      <c r="B33" s="21"/>
      <c r="C33" s="21"/>
      <c r="D33" s="21"/>
      <c r="E33" s="21"/>
      <c r="F33" s="21"/>
      <c r="G33" s="21"/>
      <c r="H33" s="21"/>
      <c r="I33" s="21"/>
      <c r="J33" s="21"/>
      <c r="K33" s="21"/>
      <c r="L33" s="21"/>
      <c r="M33" s="21"/>
      <c r="N33" s="21"/>
      <c r="O33" s="21"/>
      <c r="P33" s="21"/>
      <c r="Q33" s="21"/>
    </row>
    <row r="34" ht="9.75" customHeight="1"/>
    <row r="35" spans="1:17" ht="21" customHeight="1">
      <c r="A35" s="53" t="s">
        <v>17</v>
      </c>
      <c r="B35" s="53"/>
      <c r="C35" s="53"/>
      <c r="D35" s="53"/>
      <c r="E35" s="53"/>
      <c r="F35" s="53"/>
      <c r="G35" s="53"/>
      <c r="H35" s="53"/>
      <c r="I35" s="53"/>
      <c r="J35" s="53"/>
      <c r="K35" s="53"/>
      <c r="L35" s="53"/>
      <c r="M35" s="53"/>
      <c r="N35" s="53"/>
      <c r="O35" s="53"/>
      <c r="P35" s="53"/>
      <c r="Q35" s="53"/>
    </row>
    <row r="36" spans="1:17" ht="13.5" customHeight="1">
      <c r="A36" s="17"/>
      <c r="B36" s="17"/>
      <c r="C36" s="17"/>
      <c r="D36" s="17"/>
      <c r="E36" s="17"/>
      <c r="F36" s="17"/>
      <c r="G36" s="17"/>
      <c r="H36" s="17"/>
      <c r="I36" s="17"/>
      <c r="J36" s="17"/>
      <c r="K36" s="17"/>
      <c r="L36" s="17"/>
      <c r="M36" s="17"/>
      <c r="N36" s="17"/>
      <c r="O36" s="17"/>
      <c r="P36" s="17"/>
      <c r="Q36" s="17"/>
    </row>
    <row r="37" spans="1:17" ht="13.5" customHeight="1">
      <c r="A37" s="336" t="s">
        <v>2</v>
      </c>
      <c r="B37" s="338" t="s">
        <v>18</v>
      </c>
      <c r="C37" s="338"/>
      <c r="D37" s="338"/>
      <c r="E37" s="338"/>
      <c r="F37" s="338"/>
      <c r="G37" s="338"/>
      <c r="H37" s="338" t="s">
        <v>25</v>
      </c>
      <c r="I37" s="338"/>
      <c r="J37" s="338"/>
      <c r="K37" s="338"/>
      <c r="L37" s="338"/>
      <c r="M37" s="338"/>
      <c r="N37" s="338"/>
      <c r="O37" s="338"/>
      <c r="P37" s="338" t="s">
        <v>24</v>
      </c>
      <c r="Q37" s="339"/>
    </row>
    <row r="38" spans="1:17" ht="13.5" customHeight="1">
      <c r="A38" s="337"/>
      <c r="B38" s="335" t="s">
        <v>20</v>
      </c>
      <c r="C38" s="335"/>
      <c r="D38" s="335" t="s">
        <v>21</v>
      </c>
      <c r="E38" s="335"/>
      <c r="F38" s="335" t="s">
        <v>22</v>
      </c>
      <c r="G38" s="335"/>
      <c r="H38" s="335" t="s">
        <v>20</v>
      </c>
      <c r="I38" s="335"/>
      <c r="J38" s="335" t="s">
        <v>23</v>
      </c>
      <c r="K38" s="335"/>
      <c r="L38" s="335" t="s">
        <v>19</v>
      </c>
      <c r="M38" s="335"/>
      <c r="N38" s="335" t="s">
        <v>26</v>
      </c>
      <c r="O38" s="335"/>
      <c r="P38" s="335"/>
      <c r="Q38" s="340"/>
    </row>
    <row r="39" spans="1:17" ht="3" customHeight="1">
      <c r="A39" s="78"/>
      <c r="B39" s="79"/>
      <c r="C39" s="79"/>
      <c r="D39" s="79"/>
      <c r="E39" s="79"/>
      <c r="F39" s="79"/>
      <c r="G39" s="79"/>
      <c r="H39" s="79"/>
      <c r="I39" s="79"/>
      <c r="J39" s="79"/>
      <c r="K39" s="79"/>
      <c r="L39" s="79"/>
      <c r="M39" s="79"/>
      <c r="N39" s="79"/>
      <c r="O39" s="79"/>
      <c r="P39" s="79"/>
      <c r="Q39" s="79"/>
    </row>
    <row r="40" spans="1:17" ht="14.25" customHeight="1">
      <c r="A40" s="81">
        <v>16</v>
      </c>
      <c r="B40" s="327">
        <f>D40+F40</f>
        <v>21721</v>
      </c>
      <c r="C40" s="327"/>
      <c r="D40" s="327">
        <v>15</v>
      </c>
      <c r="E40" s="327"/>
      <c r="F40" s="327">
        <v>21706</v>
      </c>
      <c r="G40" s="327"/>
      <c r="H40" s="327">
        <f>SUM(J40:O40)</f>
        <v>21704</v>
      </c>
      <c r="I40" s="327"/>
      <c r="J40" s="327">
        <v>14541</v>
      </c>
      <c r="K40" s="327"/>
      <c r="L40" s="327">
        <v>2206</v>
      </c>
      <c r="M40" s="327"/>
      <c r="N40" s="327">
        <v>4957</v>
      </c>
      <c r="O40" s="327"/>
      <c r="P40" s="327">
        <v>17</v>
      </c>
      <c r="Q40" s="327"/>
    </row>
    <row r="41" spans="1:17" ht="14.25" customHeight="1">
      <c r="A41" s="81">
        <v>17</v>
      </c>
      <c r="B41" s="327">
        <f>D41+F41</f>
        <v>20185</v>
      </c>
      <c r="C41" s="327"/>
      <c r="D41" s="327">
        <v>17</v>
      </c>
      <c r="E41" s="327"/>
      <c r="F41" s="327">
        <v>20168</v>
      </c>
      <c r="G41" s="327"/>
      <c r="H41" s="327">
        <f>SUM(J41:O41)</f>
        <v>20138</v>
      </c>
      <c r="I41" s="327"/>
      <c r="J41" s="327">
        <v>13316</v>
      </c>
      <c r="K41" s="327"/>
      <c r="L41" s="327">
        <v>2414</v>
      </c>
      <c r="M41" s="327"/>
      <c r="N41" s="327">
        <v>4408</v>
      </c>
      <c r="O41" s="327"/>
      <c r="P41" s="327">
        <v>47</v>
      </c>
      <c r="Q41" s="327"/>
    </row>
    <row r="42" spans="1:17" ht="14.25" customHeight="1">
      <c r="A42" s="81">
        <v>18</v>
      </c>
      <c r="B42" s="327">
        <f>D42+F42</f>
        <v>19045</v>
      </c>
      <c r="C42" s="327"/>
      <c r="D42" s="327">
        <v>47</v>
      </c>
      <c r="E42" s="327"/>
      <c r="F42" s="327">
        <v>18998</v>
      </c>
      <c r="G42" s="327"/>
      <c r="H42" s="327">
        <f>SUM(J42:O42)</f>
        <v>19010</v>
      </c>
      <c r="I42" s="327"/>
      <c r="J42" s="327">
        <v>11511</v>
      </c>
      <c r="K42" s="327"/>
      <c r="L42" s="327">
        <v>2608</v>
      </c>
      <c r="M42" s="327"/>
      <c r="N42" s="327">
        <v>4891</v>
      </c>
      <c r="O42" s="327"/>
      <c r="P42" s="327">
        <v>35</v>
      </c>
      <c r="Q42" s="327"/>
    </row>
    <row r="43" spans="1:17" ht="14.25" customHeight="1">
      <c r="A43" s="81">
        <v>19</v>
      </c>
      <c r="B43" s="327">
        <v>16056</v>
      </c>
      <c r="C43" s="327"/>
      <c r="D43" s="327">
        <v>35</v>
      </c>
      <c r="E43" s="327"/>
      <c r="F43" s="327">
        <v>16021</v>
      </c>
      <c r="G43" s="327"/>
      <c r="H43" s="327">
        <v>16040</v>
      </c>
      <c r="I43" s="327"/>
      <c r="J43" s="327">
        <v>9392</v>
      </c>
      <c r="K43" s="327"/>
      <c r="L43" s="327">
        <v>2765</v>
      </c>
      <c r="M43" s="327"/>
      <c r="N43" s="327">
        <v>3883</v>
      </c>
      <c r="O43" s="327"/>
      <c r="P43" s="327">
        <v>16</v>
      </c>
      <c r="Q43" s="327"/>
    </row>
    <row r="44" spans="1:17" ht="14.25" customHeight="1">
      <c r="A44" s="69">
        <v>20</v>
      </c>
      <c r="B44" s="323">
        <v>14150</v>
      </c>
      <c r="C44" s="323"/>
      <c r="D44" s="323">
        <v>16</v>
      </c>
      <c r="E44" s="323"/>
      <c r="F44" s="323">
        <v>14134</v>
      </c>
      <c r="G44" s="323"/>
      <c r="H44" s="323">
        <v>14103</v>
      </c>
      <c r="I44" s="323"/>
      <c r="J44" s="323">
        <v>7923</v>
      </c>
      <c r="K44" s="323"/>
      <c r="L44" s="323">
        <v>2462</v>
      </c>
      <c r="M44" s="323"/>
      <c r="N44" s="323">
        <v>3718</v>
      </c>
      <c r="O44" s="323"/>
      <c r="P44" s="323">
        <v>47</v>
      </c>
      <c r="Q44" s="323"/>
    </row>
    <row r="45" spans="1:17" ht="3" customHeight="1">
      <c r="A45" s="71"/>
      <c r="B45" s="329"/>
      <c r="C45" s="329"/>
      <c r="D45" s="329"/>
      <c r="E45" s="329"/>
      <c r="F45" s="329"/>
      <c r="G45" s="329"/>
      <c r="H45" s="329"/>
      <c r="I45" s="329"/>
      <c r="J45" s="329"/>
      <c r="K45" s="329"/>
      <c r="L45" s="329"/>
      <c r="M45" s="329"/>
      <c r="N45" s="329"/>
      <c r="O45" s="329"/>
      <c r="P45" s="329"/>
      <c r="Q45" s="329"/>
    </row>
    <row r="46" spans="1:17" ht="13.5" customHeight="1">
      <c r="A46" s="72" t="s">
        <v>409</v>
      </c>
      <c r="B46" s="68"/>
      <c r="C46" s="68"/>
      <c r="D46" s="68"/>
      <c r="E46" s="68"/>
      <c r="F46" s="68"/>
      <c r="G46" s="68"/>
      <c r="H46" s="68"/>
      <c r="I46" s="68"/>
      <c r="J46" s="68"/>
      <c r="K46" s="68"/>
      <c r="L46" s="68"/>
      <c r="M46" s="68"/>
      <c r="N46" s="68"/>
      <c r="O46" s="68"/>
      <c r="P46" s="68"/>
      <c r="Q46" s="68"/>
    </row>
    <row r="47" spans="1:17" ht="13.5" customHeight="1">
      <c r="A47" s="73" t="s">
        <v>417</v>
      </c>
      <c r="B47" s="21"/>
      <c r="C47" s="21"/>
      <c r="D47" s="21"/>
      <c r="E47" s="21"/>
      <c r="F47" s="21"/>
      <c r="G47" s="21"/>
      <c r="H47" s="21"/>
      <c r="I47" s="21"/>
      <c r="J47" s="21"/>
      <c r="K47" s="21"/>
      <c r="L47" s="21"/>
      <c r="M47" s="21"/>
      <c r="N47" s="21"/>
      <c r="O47" s="21"/>
      <c r="P47" s="21"/>
      <c r="Q47" s="21"/>
    </row>
    <row r="48" spans="1:17" ht="9.75" customHeight="1">
      <c r="A48" s="21"/>
      <c r="B48" s="21"/>
      <c r="C48" s="21"/>
      <c r="D48" s="21"/>
      <c r="E48" s="21"/>
      <c r="F48" s="21"/>
      <c r="G48" s="21"/>
      <c r="H48" s="21"/>
      <c r="I48" s="21"/>
      <c r="J48" s="21"/>
      <c r="K48" s="21"/>
      <c r="L48" s="21"/>
      <c r="M48" s="21"/>
      <c r="N48" s="21"/>
      <c r="O48" s="21"/>
      <c r="P48" s="21"/>
      <c r="Q48" s="21"/>
    </row>
    <row r="49" spans="1:17" ht="9.75" customHeight="1">
      <c r="A49" s="21"/>
      <c r="B49" s="21"/>
      <c r="C49" s="21"/>
      <c r="D49" s="21"/>
      <c r="E49" s="21"/>
      <c r="F49" s="21"/>
      <c r="G49" s="21"/>
      <c r="H49" s="21"/>
      <c r="I49" s="21"/>
      <c r="J49" s="21"/>
      <c r="K49" s="21"/>
      <c r="L49" s="21"/>
      <c r="M49" s="21"/>
      <c r="N49" s="21"/>
      <c r="O49" s="21"/>
      <c r="P49" s="21"/>
      <c r="Q49" s="21"/>
    </row>
    <row r="50" spans="1:17" ht="21" customHeight="1">
      <c r="A50" s="53" t="s">
        <v>27</v>
      </c>
      <c r="B50" s="53"/>
      <c r="C50" s="53"/>
      <c r="D50" s="53"/>
      <c r="E50" s="53"/>
      <c r="F50" s="53"/>
      <c r="G50" s="53"/>
      <c r="H50" s="53"/>
      <c r="I50" s="53"/>
      <c r="J50" s="53"/>
      <c r="K50" s="53"/>
      <c r="L50" s="53"/>
      <c r="M50" s="53"/>
      <c r="N50" s="53"/>
      <c r="O50" s="53"/>
      <c r="P50" s="53"/>
      <c r="Q50" s="53"/>
    </row>
    <row r="51" spans="1:17" ht="13.5" customHeight="1">
      <c r="A51" s="17"/>
      <c r="B51" s="17"/>
      <c r="C51" s="17"/>
      <c r="D51" s="17"/>
      <c r="E51" s="17"/>
      <c r="F51" s="17"/>
      <c r="G51" s="17"/>
      <c r="H51" s="17"/>
      <c r="I51" s="17"/>
      <c r="J51" s="17"/>
      <c r="K51" s="17"/>
      <c r="L51" s="17"/>
      <c r="M51" s="17"/>
      <c r="N51" s="17"/>
      <c r="O51" s="17"/>
      <c r="P51" s="17"/>
      <c r="Q51" s="17"/>
    </row>
    <row r="52" spans="1:17" ht="13.5" customHeight="1">
      <c r="A52" s="331" t="s">
        <v>219</v>
      </c>
      <c r="B52" s="333" t="s">
        <v>28</v>
      </c>
      <c r="C52" s="333"/>
      <c r="D52" s="333"/>
      <c r="E52" s="333"/>
      <c r="F52" s="333" t="s">
        <v>29</v>
      </c>
      <c r="G52" s="333"/>
      <c r="H52" s="333"/>
      <c r="I52" s="333"/>
      <c r="J52" s="333"/>
      <c r="K52" s="333"/>
      <c r="L52" s="333" t="s">
        <v>30</v>
      </c>
      <c r="M52" s="333"/>
      <c r="N52" s="333"/>
      <c r="O52" s="333"/>
      <c r="P52" s="333"/>
      <c r="Q52" s="334"/>
    </row>
    <row r="53" spans="1:17" ht="13.5" customHeight="1">
      <c r="A53" s="332"/>
      <c r="B53" s="76" t="s">
        <v>32</v>
      </c>
      <c r="C53" s="328" t="s">
        <v>31</v>
      </c>
      <c r="D53" s="328"/>
      <c r="E53" s="76" t="s">
        <v>33</v>
      </c>
      <c r="F53" s="328" t="s">
        <v>34</v>
      </c>
      <c r="G53" s="328"/>
      <c r="H53" s="328" t="s">
        <v>35</v>
      </c>
      <c r="I53" s="328"/>
      <c r="J53" s="328" t="s">
        <v>24</v>
      </c>
      <c r="K53" s="328"/>
      <c r="L53" s="328" t="s">
        <v>34</v>
      </c>
      <c r="M53" s="328"/>
      <c r="N53" s="328" t="s">
        <v>35</v>
      </c>
      <c r="O53" s="328"/>
      <c r="P53" s="328" t="s">
        <v>24</v>
      </c>
      <c r="Q53" s="330"/>
    </row>
    <row r="54" spans="1:17" ht="3" customHeight="1">
      <c r="A54" s="78"/>
      <c r="B54" s="79"/>
      <c r="C54" s="341"/>
      <c r="D54" s="341"/>
      <c r="E54" s="79"/>
      <c r="F54" s="341"/>
      <c r="G54" s="341"/>
      <c r="H54" s="341"/>
      <c r="I54" s="341"/>
      <c r="J54" s="341"/>
      <c r="K54" s="341"/>
      <c r="L54" s="341"/>
      <c r="M54" s="341"/>
      <c r="N54" s="341"/>
      <c r="O54" s="341"/>
      <c r="P54" s="341"/>
      <c r="Q54" s="341"/>
    </row>
    <row r="55" spans="1:17" ht="14.25" customHeight="1">
      <c r="A55" s="81">
        <v>16</v>
      </c>
      <c r="B55" s="82">
        <v>85</v>
      </c>
      <c r="C55" s="327">
        <v>78</v>
      </c>
      <c r="D55" s="327"/>
      <c r="E55" s="82">
        <v>13</v>
      </c>
      <c r="F55" s="327">
        <v>14347</v>
      </c>
      <c r="G55" s="327"/>
      <c r="H55" s="327">
        <v>14324</v>
      </c>
      <c r="I55" s="327"/>
      <c r="J55" s="327">
        <v>23</v>
      </c>
      <c r="K55" s="327"/>
      <c r="L55" s="327">
        <v>2726</v>
      </c>
      <c r="M55" s="327"/>
      <c r="N55" s="327">
        <v>2724</v>
      </c>
      <c r="O55" s="327"/>
      <c r="P55" s="327">
        <v>2</v>
      </c>
      <c r="Q55" s="327"/>
    </row>
    <row r="56" spans="1:17" ht="14.25" customHeight="1">
      <c r="A56" s="81">
        <v>17</v>
      </c>
      <c r="B56" s="82">
        <v>102</v>
      </c>
      <c r="C56" s="327">
        <v>95</v>
      </c>
      <c r="D56" s="327"/>
      <c r="E56" s="82">
        <v>20</v>
      </c>
      <c r="F56" s="327">
        <v>13176</v>
      </c>
      <c r="G56" s="327"/>
      <c r="H56" s="327">
        <v>13143</v>
      </c>
      <c r="I56" s="327"/>
      <c r="J56" s="327">
        <v>56</v>
      </c>
      <c r="K56" s="327"/>
      <c r="L56" s="327">
        <v>2636</v>
      </c>
      <c r="M56" s="327"/>
      <c r="N56" s="327">
        <v>2638</v>
      </c>
      <c r="O56" s="327"/>
      <c r="P56" s="324" t="s">
        <v>418</v>
      </c>
      <c r="Q56" s="324"/>
    </row>
    <row r="57" spans="1:17" ht="14.25" customHeight="1">
      <c r="A57" s="81">
        <v>18</v>
      </c>
      <c r="B57" s="82">
        <v>106</v>
      </c>
      <c r="C57" s="327">
        <v>113</v>
      </c>
      <c r="D57" s="327"/>
      <c r="E57" s="82">
        <v>13</v>
      </c>
      <c r="F57" s="327">
        <v>10783</v>
      </c>
      <c r="G57" s="327"/>
      <c r="H57" s="327">
        <v>10839</v>
      </c>
      <c r="I57" s="327"/>
      <c r="J57" s="324" t="s">
        <v>418</v>
      </c>
      <c r="K57" s="324"/>
      <c r="L57" s="327">
        <v>2847</v>
      </c>
      <c r="M57" s="327"/>
      <c r="N57" s="327">
        <v>2847</v>
      </c>
      <c r="O57" s="327"/>
      <c r="P57" s="324" t="s">
        <v>418</v>
      </c>
      <c r="Q57" s="324"/>
    </row>
    <row r="58" spans="1:17" ht="14.25" customHeight="1">
      <c r="A58" s="81">
        <v>19</v>
      </c>
      <c r="B58" s="82">
        <v>106</v>
      </c>
      <c r="C58" s="327">
        <v>102</v>
      </c>
      <c r="D58" s="327"/>
      <c r="E58" s="82">
        <v>17</v>
      </c>
      <c r="F58" s="327">
        <v>8996</v>
      </c>
      <c r="G58" s="327"/>
      <c r="H58" s="327">
        <v>8996</v>
      </c>
      <c r="I58" s="327"/>
      <c r="J58" s="324" t="s">
        <v>418</v>
      </c>
      <c r="K58" s="324"/>
      <c r="L58" s="327">
        <v>2623</v>
      </c>
      <c r="M58" s="327"/>
      <c r="N58" s="327">
        <v>2623</v>
      </c>
      <c r="O58" s="327"/>
      <c r="P58" s="324" t="s">
        <v>418</v>
      </c>
      <c r="Q58" s="324"/>
    </row>
    <row r="59" spans="1:17" ht="14.25" customHeight="1">
      <c r="A59" s="69">
        <v>20</v>
      </c>
      <c r="B59" s="8">
        <v>98</v>
      </c>
      <c r="C59" s="323">
        <v>99</v>
      </c>
      <c r="D59" s="323"/>
      <c r="E59" s="8">
        <v>16</v>
      </c>
      <c r="F59" s="323">
        <v>7887</v>
      </c>
      <c r="G59" s="323"/>
      <c r="H59" s="323">
        <v>7887</v>
      </c>
      <c r="I59" s="323"/>
      <c r="J59" s="325" t="s">
        <v>418</v>
      </c>
      <c r="K59" s="325"/>
      <c r="L59" s="323">
        <v>2429</v>
      </c>
      <c r="M59" s="323"/>
      <c r="N59" s="323">
        <v>2429</v>
      </c>
      <c r="O59" s="323"/>
      <c r="P59" s="324" t="s">
        <v>418</v>
      </c>
      <c r="Q59" s="324"/>
    </row>
    <row r="60" ht="3" customHeight="1">
      <c r="A60" s="71"/>
    </row>
    <row r="61" spans="1:17" ht="13.5" customHeight="1">
      <c r="A61" s="72" t="s">
        <v>408</v>
      </c>
      <c r="B61" s="68"/>
      <c r="C61" s="68"/>
      <c r="D61" s="68"/>
      <c r="E61" s="68"/>
      <c r="F61" s="68"/>
      <c r="G61" s="68"/>
      <c r="H61" s="68"/>
      <c r="I61" s="68"/>
      <c r="J61" s="68"/>
      <c r="K61" s="68"/>
      <c r="L61" s="68"/>
      <c r="M61" s="68"/>
      <c r="N61" s="68"/>
      <c r="O61" s="68"/>
      <c r="P61" s="68"/>
      <c r="Q61" s="68"/>
    </row>
    <row r="62" spans="1:17" ht="13.5" customHeight="1">
      <c r="A62" s="73" t="s">
        <v>411</v>
      </c>
      <c r="B62" s="21"/>
      <c r="C62" s="21"/>
      <c r="D62" s="21"/>
      <c r="E62" s="21"/>
      <c r="F62" s="21"/>
      <c r="G62" s="21"/>
      <c r="H62" s="21"/>
      <c r="I62" s="21"/>
      <c r="J62" s="21"/>
      <c r="K62" s="21"/>
      <c r="L62" s="21"/>
      <c r="M62" s="21"/>
      <c r="N62" s="21"/>
      <c r="O62" s="21"/>
      <c r="P62" s="21"/>
      <c r="Q62" s="21"/>
    </row>
    <row r="63" spans="1:17" ht="13.5" customHeight="1">
      <c r="A63" s="73" t="s">
        <v>412</v>
      </c>
      <c r="B63" s="21"/>
      <c r="C63" s="21"/>
      <c r="D63" s="21"/>
      <c r="E63" s="21"/>
      <c r="F63" s="21"/>
      <c r="G63" s="21"/>
      <c r="H63" s="21"/>
      <c r="I63" s="21"/>
      <c r="J63" s="21"/>
      <c r="K63" s="21"/>
      <c r="L63" s="21"/>
      <c r="M63" s="21"/>
      <c r="N63" s="21"/>
      <c r="O63" s="21"/>
      <c r="P63" s="21"/>
      <c r="Q63" s="21"/>
    </row>
    <row r="64" spans="1:17" ht="13.5" customHeight="1">
      <c r="A64" s="73" t="s">
        <v>513</v>
      </c>
      <c r="B64" s="21"/>
      <c r="C64" s="21"/>
      <c r="D64" s="21"/>
      <c r="E64" s="21"/>
      <c r="F64" s="21"/>
      <c r="G64" s="21"/>
      <c r="H64" s="21"/>
      <c r="I64" s="21"/>
      <c r="J64" s="21"/>
      <c r="K64" s="21"/>
      <c r="L64" s="21"/>
      <c r="M64" s="21"/>
      <c r="N64" s="21"/>
      <c r="O64" s="21"/>
      <c r="P64" s="21"/>
      <c r="Q64" s="21"/>
    </row>
  </sheetData>
  <mergeCells count="180">
    <mergeCell ref="P54:Q54"/>
    <mergeCell ref="C55:D55"/>
    <mergeCell ref="F55:G55"/>
    <mergeCell ref="H55:I55"/>
    <mergeCell ref="N54:O54"/>
    <mergeCell ref="L54:M54"/>
    <mergeCell ref="C54:D54"/>
    <mergeCell ref="J55:K55"/>
    <mergeCell ref="F54:G54"/>
    <mergeCell ref="H54:I54"/>
    <mergeCell ref="J54:K54"/>
    <mergeCell ref="B52:E52"/>
    <mergeCell ref="A52:A53"/>
    <mergeCell ref="F52:K52"/>
    <mergeCell ref="H53:I53"/>
    <mergeCell ref="J53:K53"/>
    <mergeCell ref="F53:G53"/>
    <mergeCell ref="C53:D53"/>
    <mergeCell ref="L52:Q52"/>
    <mergeCell ref="L56:M56"/>
    <mergeCell ref="N56:O56"/>
    <mergeCell ref="P56:Q56"/>
    <mergeCell ref="L55:M55"/>
    <mergeCell ref="N55:O55"/>
    <mergeCell ref="P55:Q55"/>
    <mergeCell ref="N53:O53"/>
    <mergeCell ref="P53:Q53"/>
    <mergeCell ref="L53:M53"/>
    <mergeCell ref="C56:D56"/>
    <mergeCell ref="F56:G56"/>
    <mergeCell ref="H56:I56"/>
    <mergeCell ref="J56:K56"/>
    <mergeCell ref="C58:D58"/>
    <mergeCell ref="F58:G58"/>
    <mergeCell ref="H58:I58"/>
    <mergeCell ref="J58:K58"/>
    <mergeCell ref="L58:M58"/>
    <mergeCell ref="N58:O58"/>
    <mergeCell ref="P58:Q58"/>
    <mergeCell ref="L57:M57"/>
    <mergeCell ref="N57:O57"/>
    <mergeCell ref="P57:Q57"/>
    <mergeCell ref="C57:D57"/>
    <mergeCell ref="F57:G57"/>
    <mergeCell ref="H57:I57"/>
    <mergeCell ref="J57:K57"/>
    <mergeCell ref="B45:C45"/>
    <mergeCell ref="F43:G43"/>
    <mergeCell ref="H43:I43"/>
    <mergeCell ref="J43:K43"/>
    <mergeCell ref="J45:K45"/>
    <mergeCell ref="F45:G45"/>
    <mergeCell ref="D45:E45"/>
    <mergeCell ref="B44:C44"/>
    <mergeCell ref="D44:E44"/>
    <mergeCell ref="J40:K40"/>
    <mergeCell ref="H45:I45"/>
    <mergeCell ref="F40:G40"/>
    <mergeCell ref="H40:I40"/>
    <mergeCell ref="J41:K41"/>
    <mergeCell ref="J42:K42"/>
    <mergeCell ref="F44:G44"/>
    <mergeCell ref="H44:I44"/>
    <mergeCell ref="J44:K44"/>
    <mergeCell ref="M25:N25"/>
    <mergeCell ref="E26:F26"/>
    <mergeCell ref="G26:I26"/>
    <mergeCell ref="E25:F25"/>
    <mergeCell ref="G25:I25"/>
    <mergeCell ref="B25:D25"/>
    <mergeCell ref="B43:C43"/>
    <mergeCell ref="B37:G37"/>
    <mergeCell ref="D38:E38"/>
    <mergeCell ref="B40:C40"/>
    <mergeCell ref="D40:E40"/>
    <mergeCell ref="B26:D26"/>
    <mergeCell ref="D43:E43"/>
    <mergeCell ref="B38:C38"/>
    <mergeCell ref="B41:C41"/>
    <mergeCell ref="A37:A38"/>
    <mergeCell ref="P37:Q38"/>
    <mergeCell ref="J38:K38"/>
    <mergeCell ref="H37:O37"/>
    <mergeCell ref="M23:N23"/>
    <mergeCell ref="E23:F23"/>
    <mergeCell ref="N38:O38"/>
    <mergeCell ref="L38:M38"/>
    <mergeCell ref="J26:L26"/>
    <mergeCell ref="M28:N28"/>
    <mergeCell ref="O28:Q28"/>
    <mergeCell ref="M27:N27"/>
    <mergeCell ref="F38:G38"/>
    <mergeCell ref="H38:I38"/>
    <mergeCell ref="A4:A5"/>
    <mergeCell ref="B4:E4"/>
    <mergeCell ref="F4:I4"/>
    <mergeCell ref="J4:M4"/>
    <mergeCell ref="N4:Q4"/>
    <mergeCell ref="K5:L5"/>
    <mergeCell ref="C5:D5"/>
    <mergeCell ref="O5:P5"/>
    <mergeCell ref="G5:H5"/>
    <mergeCell ref="G7:H7"/>
    <mergeCell ref="C8:D8"/>
    <mergeCell ref="G8:H8"/>
    <mergeCell ref="C9:D9"/>
    <mergeCell ref="G9:H9"/>
    <mergeCell ref="C7:D7"/>
    <mergeCell ref="O8:P8"/>
    <mergeCell ref="J22:Q22"/>
    <mergeCell ref="C11:D11"/>
    <mergeCell ref="G11:H11"/>
    <mergeCell ref="K11:L11"/>
    <mergeCell ref="O11:P11"/>
    <mergeCell ref="C10:D10"/>
    <mergeCell ref="G10:H10"/>
    <mergeCell ref="B22:I22"/>
    <mergeCell ref="A22:A23"/>
    <mergeCell ref="G23:I23"/>
    <mergeCell ref="M29:N29"/>
    <mergeCell ref="O29:Q29"/>
    <mergeCell ref="O27:Q27"/>
    <mergeCell ref="O26:Q26"/>
    <mergeCell ref="M26:N26"/>
    <mergeCell ref="G29:I29"/>
    <mergeCell ref="J29:L29"/>
    <mergeCell ref="B28:D28"/>
    <mergeCell ref="K7:L7"/>
    <mergeCell ref="O7:P7"/>
    <mergeCell ref="J25:L25"/>
    <mergeCell ref="O25:Q25"/>
    <mergeCell ref="K10:L10"/>
    <mergeCell ref="O10:P10"/>
    <mergeCell ref="O23:Q23"/>
    <mergeCell ref="J23:L23"/>
    <mergeCell ref="O9:P9"/>
    <mergeCell ref="K8:L8"/>
    <mergeCell ref="L40:M40"/>
    <mergeCell ref="N40:O40"/>
    <mergeCell ref="P40:Q40"/>
    <mergeCell ref="N43:O43"/>
    <mergeCell ref="L41:M41"/>
    <mergeCell ref="L42:M42"/>
    <mergeCell ref="N41:O41"/>
    <mergeCell ref="P41:Q41"/>
    <mergeCell ref="N42:O42"/>
    <mergeCell ref="P42:Q42"/>
    <mergeCell ref="L45:M45"/>
    <mergeCell ref="N45:O45"/>
    <mergeCell ref="L43:M43"/>
    <mergeCell ref="P45:Q45"/>
    <mergeCell ref="L44:M44"/>
    <mergeCell ref="N44:O44"/>
    <mergeCell ref="P44:Q44"/>
    <mergeCell ref="P43:Q43"/>
    <mergeCell ref="D41:E41"/>
    <mergeCell ref="F41:G41"/>
    <mergeCell ref="H41:I41"/>
    <mergeCell ref="K9:L9"/>
    <mergeCell ref="B27:D27"/>
    <mergeCell ref="E27:F27"/>
    <mergeCell ref="G27:I27"/>
    <mergeCell ref="J27:L27"/>
    <mergeCell ref="B23:D23"/>
    <mergeCell ref="E29:F29"/>
    <mergeCell ref="B42:C42"/>
    <mergeCell ref="D42:E42"/>
    <mergeCell ref="F42:G42"/>
    <mergeCell ref="H42:I42"/>
    <mergeCell ref="E28:F28"/>
    <mergeCell ref="G28:I28"/>
    <mergeCell ref="J28:L28"/>
    <mergeCell ref="B29:D29"/>
    <mergeCell ref="L59:M59"/>
    <mergeCell ref="N59:O59"/>
    <mergeCell ref="P59:Q59"/>
    <mergeCell ref="C59:D59"/>
    <mergeCell ref="F59:G59"/>
    <mergeCell ref="H59:I59"/>
    <mergeCell ref="J59:K59"/>
  </mergeCells>
  <printOptions/>
  <pageMargins left="0.7874015748031497" right="0.7874015748031497" top="0.7874015748031497" bottom="0.32" header="0.5118110236220472" footer="0.1968503937007874"/>
  <pageSetup horizontalDpi="600" verticalDpi="600" orientation="portrait" paperSize="9" r:id="rId1"/>
  <headerFooter alignWithMargins="0">
    <oddHeader>&amp;L&amp;8 156　　　司法 ・ 警察 ・ 消防</oddHeader>
  </headerFooter>
</worksheet>
</file>

<file path=xl/worksheets/sheet3.xml><?xml version="1.0" encoding="utf-8"?>
<worksheet xmlns="http://schemas.openxmlformats.org/spreadsheetml/2006/main" xmlns:r="http://schemas.openxmlformats.org/officeDocument/2006/relationships">
  <dimension ref="A1:S52"/>
  <sheetViews>
    <sheetView workbookViewId="0" topLeftCell="A1">
      <selection activeCell="E41" sqref="E41"/>
    </sheetView>
  </sheetViews>
  <sheetFormatPr defaultColWidth="9.00390625" defaultRowHeight="13.5"/>
  <cols>
    <col min="1" max="2" width="3.125" style="0" customWidth="1"/>
    <col min="3" max="3" width="10.625" style="0" customWidth="1"/>
    <col min="4" max="4" width="8.625" style="0" customWidth="1"/>
    <col min="5" max="5" width="2.75390625" style="0" customWidth="1"/>
    <col min="6" max="7" width="3.125" style="0" customWidth="1"/>
    <col min="8" max="8" width="10.625" style="0" customWidth="1"/>
    <col min="9" max="12" width="8.625" style="0" customWidth="1"/>
  </cols>
  <sheetData>
    <row r="1" spans="1:2" ht="22.5" customHeight="1">
      <c r="A1" s="58" t="s">
        <v>37</v>
      </c>
      <c r="B1" s="7"/>
    </row>
    <row r="2" spans="1:16" ht="22.5" customHeight="1">
      <c r="A2" s="57" t="s">
        <v>301</v>
      </c>
      <c r="B2" s="57"/>
      <c r="C2" s="57"/>
      <c r="D2" s="57"/>
      <c r="E2" s="57"/>
      <c r="F2" s="57"/>
      <c r="G2" s="57"/>
      <c r="H2" s="57"/>
      <c r="I2" s="57"/>
      <c r="J2" s="57"/>
      <c r="K2" s="57"/>
      <c r="L2" s="57"/>
      <c r="M2" s="6"/>
      <c r="N2" s="6"/>
      <c r="O2" s="6"/>
      <c r="P2" s="6"/>
    </row>
    <row r="3" spans="1:12" ht="13.5">
      <c r="A3" s="9"/>
      <c r="B3" s="9"/>
      <c r="C3" s="9"/>
      <c r="D3" s="12"/>
      <c r="E3" s="12"/>
      <c r="F3" s="12"/>
      <c r="G3" s="12"/>
      <c r="H3" s="12"/>
      <c r="I3" s="12"/>
      <c r="J3" s="12"/>
      <c r="K3" s="9"/>
      <c r="L3" s="9"/>
    </row>
    <row r="4" spans="1:12" s="27" customFormat="1" ht="22.5" customHeight="1">
      <c r="A4" s="312" t="s">
        <v>302</v>
      </c>
      <c r="B4" s="313"/>
      <c r="C4" s="313"/>
      <c r="D4" s="75" t="s">
        <v>303</v>
      </c>
      <c r="E4" s="11"/>
      <c r="F4" s="312" t="s">
        <v>302</v>
      </c>
      <c r="G4" s="313"/>
      <c r="H4" s="313"/>
      <c r="I4" s="74" t="s">
        <v>304</v>
      </c>
      <c r="J4" s="74" t="s">
        <v>305</v>
      </c>
      <c r="K4" s="74" t="s">
        <v>341</v>
      </c>
      <c r="L4" s="89" t="s">
        <v>392</v>
      </c>
    </row>
    <row r="5" spans="1:12" ht="4.5" customHeight="1">
      <c r="A5" s="297" t="s">
        <v>242</v>
      </c>
      <c r="B5" s="298"/>
      <c r="C5" s="299"/>
      <c r="D5" s="79"/>
      <c r="E5" s="9"/>
      <c r="F5" s="287" t="s">
        <v>242</v>
      </c>
      <c r="G5" s="288"/>
      <c r="H5" s="289"/>
      <c r="I5" s="79"/>
      <c r="J5" s="79"/>
      <c r="K5" s="79"/>
      <c r="L5" s="9"/>
    </row>
    <row r="6" spans="1:12" ht="15.75" customHeight="1">
      <c r="A6" s="300"/>
      <c r="B6" s="301"/>
      <c r="C6" s="302"/>
      <c r="D6" s="63">
        <f>SUM(D8,D13,D19,D22,D29,D34,D35)</f>
        <v>4632</v>
      </c>
      <c r="E6" s="9"/>
      <c r="F6" s="290"/>
      <c r="G6" s="291"/>
      <c r="H6" s="292"/>
      <c r="I6" s="63">
        <f>SUM(I8,I13,I19,I22,I28,I33)</f>
        <v>6226</v>
      </c>
      <c r="J6" s="63">
        <f>SUM(J8,J13,J19,J22,J28,J33)</f>
        <v>5984</v>
      </c>
      <c r="K6" s="63">
        <f>SUM(K8,K13,K19,K22,K28,K33)</f>
        <v>5874</v>
      </c>
      <c r="L6" s="34">
        <f>SUM(L8,L13,L19,L22,L28,L33)</f>
        <v>5603</v>
      </c>
    </row>
    <row r="7" spans="1:12" ht="4.5" customHeight="1">
      <c r="A7" s="294"/>
      <c r="B7" s="295"/>
      <c r="C7" s="296"/>
      <c r="D7" s="63"/>
      <c r="E7" s="9"/>
      <c r="F7" s="293"/>
      <c r="G7" s="283"/>
      <c r="H7" s="284"/>
      <c r="I7" s="63"/>
      <c r="J7" s="63"/>
      <c r="K7" s="63"/>
      <c r="L7" s="34"/>
    </row>
    <row r="8" spans="1:12" ht="15.75" customHeight="1">
      <c r="A8" s="306" t="s">
        <v>306</v>
      </c>
      <c r="B8" s="317" t="s">
        <v>307</v>
      </c>
      <c r="C8" s="318"/>
      <c r="D8" s="63">
        <f>SUM(D9:D12)</f>
        <v>17</v>
      </c>
      <c r="E8" s="9"/>
      <c r="F8" s="306" t="s">
        <v>306</v>
      </c>
      <c r="G8" s="317" t="s">
        <v>307</v>
      </c>
      <c r="H8" s="318"/>
      <c r="I8" s="63">
        <f>SUM(I9:I12)</f>
        <v>30</v>
      </c>
      <c r="J8" s="63">
        <f>SUM(J9:J12)</f>
        <v>25</v>
      </c>
      <c r="K8" s="63">
        <f>SUM(K9:K12)</f>
        <v>21</v>
      </c>
      <c r="L8" s="34">
        <f>SUM(L9:L12)</f>
        <v>42</v>
      </c>
    </row>
    <row r="9" spans="1:12" ht="15.75" customHeight="1">
      <c r="A9" s="307"/>
      <c r="B9" s="100"/>
      <c r="C9" s="65" t="s">
        <v>308</v>
      </c>
      <c r="D9" s="82" t="s">
        <v>423</v>
      </c>
      <c r="E9" s="9"/>
      <c r="F9" s="307"/>
      <c r="G9" s="90"/>
      <c r="H9" s="65" t="s">
        <v>308</v>
      </c>
      <c r="I9" s="63">
        <v>3</v>
      </c>
      <c r="J9" s="63">
        <v>2</v>
      </c>
      <c r="K9" s="63">
        <v>3</v>
      </c>
      <c r="L9" s="34">
        <v>6</v>
      </c>
    </row>
    <row r="10" spans="1:12" ht="15.75" customHeight="1">
      <c r="A10" s="307"/>
      <c r="B10" s="100"/>
      <c r="C10" s="65" t="s">
        <v>309</v>
      </c>
      <c r="D10" s="63">
        <v>8</v>
      </c>
      <c r="E10" s="9"/>
      <c r="F10" s="307"/>
      <c r="G10" s="90"/>
      <c r="H10" s="65" t="s">
        <v>309</v>
      </c>
      <c r="I10" s="63">
        <v>20</v>
      </c>
      <c r="J10" s="63">
        <v>10</v>
      </c>
      <c r="K10" s="63">
        <v>9</v>
      </c>
      <c r="L10" s="34">
        <v>21</v>
      </c>
    </row>
    <row r="11" spans="1:12" ht="15.75" customHeight="1">
      <c r="A11" s="307"/>
      <c r="B11" s="100"/>
      <c r="C11" s="65" t="s">
        <v>310</v>
      </c>
      <c r="D11" s="63">
        <v>3</v>
      </c>
      <c r="E11" s="9"/>
      <c r="F11" s="307"/>
      <c r="G11" s="90"/>
      <c r="H11" s="65" t="s">
        <v>310</v>
      </c>
      <c r="I11" s="63">
        <v>1</v>
      </c>
      <c r="J11" s="63">
        <v>6</v>
      </c>
      <c r="K11" s="63">
        <v>2</v>
      </c>
      <c r="L11" s="34">
        <v>4</v>
      </c>
    </row>
    <row r="12" spans="1:12" ht="15.75" customHeight="1">
      <c r="A12" s="308"/>
      <c r="B12" s="100"/>
      <c r="C12" s="65" t="s">
        <v>311</v>
      </c>
      <c r="D12" s="63">
        <v>6</v>
      </c>
      <c r="E12" s="9"/>
      <c r="F12" s="308"/>
      <c r="G12" s="90"/>
      <c r="H12" s="65" t="s">
        <v>312</v>
      </c>
      <c r="I12" s="63">
        <v>6</v>
      </c>
      <c r="J12" s="63">
        <v>7</v>
      </c>
      <c r="K12" s="63">
        <v>7</v>
      </c>
      <c r="L12" s="34">
        <v>11</v>
      </c>
    </row>
    <row r="13" spans="1:12" ht="15.75" customHeight="1">
      <c r="A13" s="319" t="s">
        <v>313</v>
      </c>
      <c r="B13" s="317" t="s">
        <v>307</v>
      </c>
      <c r="C13" s="318"/>
      <c r="D13" s="63">
        <f>SUM(D14:D18)</f>
        <v>176</v>
      </c>
      <c r="E13" s="9"/>
      <c r="F13" s="319" t="s">
        <v>313</v>
      </c>
      <c r="G13" s="317" t="s">
        <v>307</v>
      </c>
      <c r="H13" s="318"/>
      <c r="I13" s="63">
        <f>SUM(I14:I18)</f>
        <v>232</v>
      </c>
      <c r="J13" s="63">
        <f>SUM(J14:J18)</f>
        <v>227</v>
      </c>
      <c r="K13" s="63">
        <f>SUM(K14:K18)</f>
        <v>168</v>
      </c>
      <c r="L13" s="34">
        <f>SUM(L14:L18)</f>
        <v>180</v>
      </c>
    </row>
    <row r="14" spans="1:12" ht="15.75" customHeight="1">
      <c r="A14" s="320"/>
      <c r="B14" s="100"/>
      <c r="C14" s="65" t="s">
        <v>314</v>
      </c>
      <c r="D14" s="82" t="s">
        <v>419</v>
      </c>
      <c r="E14" s="9"/>
      <c r="F14" s="320"/>
      <c r="G14" s="90"/>
      <c r="H14" s="91" t="s">
        <v>315</v>
      </c>
      <c r="I14" s="82" t="s">
        <v>419</v>
      </c>
      <c r="J14" s="82" t="s">
        <v>419</v>
      </c>
      <c r="K14" s="82" t="s">
        <v>419</v>
      </c>
      <c r="L14" s="83" t="s">
        <v>10</v>
      </c>
    </row>
    <row r="15" spans="1:12" ht="15.75" customHeight="1">
      <c r="A15" s="320"/>
      <c r="B15" s="100"/>
      <c r="C15" s="65" t="s">
        <v>316</v>
      </c>
      <c r="D15" s="63">
        <v>71</v>
      </c>
      <c r="E15" s="9"/>
      <c r="F15" s="320"/>
      <c r="G15" s="90"/>
      <c r="H15" s="65" t="s">
        <v>316</v>
      </c>
      <c r="I15" s="63">
        <v>91</v>
      </c>
      <c r="J15" s="63">
        <v>109</v>
      </c>
      <c r="K15" s="63">
        <v>80</v>
      </c>
      <c r="L15" s="34">
        <v>82</v>
      </c>
    </row>
    <row r="16" spans="1:12" ht="15.75" customHeight="1">
      <c r="A16" s="320"/>
      <c r="B16" s="100"/>
      <c r="C16" s="65" t="s">
        <v>317</v>
      </c>
      <c r="D16" s="63">
        <v>67</v>
      </c>
      <c r="E16" s="9"/>
      <c r="F16" s="320"/>
      <c r="G16" s="90"/>
      <c r="H16" s="65" t="s">
        <v>317</v>
      </c>
      <c r="I16" s="63">
        <v>85</v>
      </c>
      <c r="J16" s="63">
        <v>80</v>
      </c>
      <c r="K16" s="63">
        <v>64</v>
      </c>
      <c r="L16" s="34">
        <v>72</v>
      </c>
    </row>
    <row r="17" spans="1:12" ht="15.75" customHeight="1">
      <c r="A17" s="320"/>
      <c r="B17" s="100"/>
      <c r="C17" s="65" t="s">
        <v>318</v>
      </c>
      <c r="D17" s="63">
        <v>2</v>
      </c>
      <c r="E17" s="9"/>
      <c r="F17" s="320"/>
      <c r="G17" s="90"/>
      <c r="H17" s="65" t="s">
        <v>318</v>
      </c>
      <c r="I17" s="63">
        <v>11</v>
      </c>
      <c r="J17" s="63">
        <v>9</v>
      </c>
      <c r="K17" s="63">
        <v>7</v>
      </c>
      <c r="L17" s="34">
        <v>5</v>
      </c>
    </row>
    <row r="18" spans="1:12" ht="15.75" customHeight="1">
      <c r="A18" s="321"/>
      <c r="B18" s="100"/>
      <c r="C18" s="65" t="s">
        <v>319</v>
      </c>
      <c r="D18" s="63">
        <v>36</v>
      </c>
      <c r="E18" s="9"/>
      <c r="F18" s="321"/>
      <c r="G18" s="90"/>
      <c r="H18" s="65" t="s">
        <v>319</v>
      </c>
      <c r="I18" s="63">
        <v>45</v>
      </c>
      <c r="J18" s="63">
        <v>29</v>
      </c>
      <c r="K18" s="63">
        <v>17</v>
      </c>
      <c r="L18" s="34">
        <v>21</v>
      </c>
    </row>
    <row r="19" spans="1:12" ht="15.75" customHeight="1">
      <c r="A19" s="306" t="s">
        <v>320</v>
      </c>
      <c r="B19" s="285" t="s">
        <v>307</v>
      </c>
      <c r="C19" s="286"/>
      <c r="D19" s="63">
        <f>SUM(D20:D21)</f>
        <v>3392</v>
      </c>
      <c r="E19" s="9"/>
      <c r="F19" s="306" t="s">
        <v>320</v>
      </c>
      <c r="G19" s="285" t="s">
        <v>307</v>
      </c>
      <c r="H19" s="286"/>
      <c r="I19" s="63">
        <f>SUM(I20:I21)</f>
        <v>4580</v>
      </c>
      <c r="J19" s="63">
        <f>SUM(J20:J21)</f>
        <v>4442</v>
      </c>
      <c r="K19" s="63">
        <f>SUM(K20:K21)</f>
        <v>4456</v>
      </c>
      <c r="L19" s="34">
        <f>SUM(L20:L21)</f>
        <v>4376</v>
      </c>
    </row>
    <row r="20" spans="1:12" ht="15.75" customHeight="1">
      <c r="A20" s="307"/>
      <c r="B20" s="100"/>
      <c r="C20" s="65" t="s">
        <v>321</v>
      </c>
      <c r="D20" s="63">
        <v>230</v>
      </c>
      <c r="E20" s="9"/>
      <c r="F20" s="307"/>
      <c r="G20" s="90"/>
      <c r="H20" s="65" t="s">
        <v>321</v>
      </c>
      <c r="I20" s="63">
        <v>303</v>
      </c>
      <c r="J20" s="63">
        <v>399</v>
      </c>
      <c r="K20" s="63">
        <v>318</v>
      </c>
      <c r="L20" s="34">
        <v>221</v>
      </c>
    </row>
    <row r="21" spans="1:12" ht="15.75" customHeight="1">
      <c r="A21" s="308"/>
      <c r="B21" s="100"/>
      <c r="C21" s="65" t="s">
        <v>322</v>
      </c>
      <c r="D21" s="63">
        <v>3162</v>
      </c>
      <c r="E21" s="9"/>
      <c r="F21" s="308"/>
      <c r="G21" s="90"/>
      <c r="H21" s="65" t="s">
        <v>322</v>
      </c>
      <c r="I21" s="63">
        <v>4277</v>
      </c>
      <c r="J21" s="63">
        <v>4043</v>
      </c>
      <c r="K21" s="63">
        <v>4138</v>
      </c>
      <c r="L21" s="34">
        <v>4155</v>
      </c>
    </row>
    <row r="22" spans="1:12" ht="15.75" customHeight="1">
      <c r="A22" s="306" t="s">
        <v>323</v>
      </c>
      <c r="B22" s="317" t="s">
        <v>307</v>
      </c>
      <c r="C22" s="318"/>
      <c r="D22" s="63">
        <f>SUM(D23:D28)</f>
        <v>173</v>
      </c>
      <c r="E22" s="9"/>
      <c r="F22" s="306" t="s">
        <v>323</v>
      </c>
      <c r="G22" s="317" t="s">
        <v>307</v>
      </c>
      <c r="H22" s="318"/>
      <c r="I22" s="63">
        <f>SUM(I23:I27)</f>
        <v>283</v>
      </c>
      <c r="J22" s="63">
        <f>SUM(J23:J27)</f>
        <v>252</v>
      </c>
      <c r="K22" s="63">
        <f>SUM(K23:K27)</f>
        <v>214</v>
      </c>
      <c r="L22" s="34">
        <f>SUM(L23:L27)</f>
        <v>201</v>
      </c>
    </row>
    <row r="23" spans="1:12" ht="15.75" customHeight="1">
      <c r="A23" s="307"/>
      <c r="B23" s="100"/>
      <c r="C23" s="65" t="s">
        <v>324</v>
      </c>
      <c r="D23" s="63">
        <v>123</v>
      </c>
      <c r="E23" s="9"/>
      <c r="F23" s="307"/>
      <c r="G23" s="90"/>
      <c r="H23" s="65" t="s">
        <v>324</v>
      </c>
      <c r="I23" s="63">
        <v>240</v>
      </c>
      <c r="J23" s="63">
        <v>222</v>
      </c>
      <c r="K23" s="63">
        <v>181</v>
      </c>
      <c r="L23" s="34">
        <v>173</v>
      </c>
    </row>
    <row r="24" spans="1:12" ht="15.75" customHeight="1">
      <c r="A24" s="307"/>
      <c r="B24" s="100"/>
      <c r="C24" s="65" t="s">
        <v>325</v>
      </c>
      <c r="D24" s="63">
        <v>3</v>
      </c>
      <c r="E24" s="9"/>
      <c r="F24" s="307"/>
      <c r="G24" s="90"/>
      <c r="H24" s="65" t="s">
        <v>325</v>
      </c>
      <c r="I24" s="63">
        <v>3</v>
      </c>
      <c r="J24" s="63">
        <v>5</v>
      </c>
      <c r="K24" s="63">
        <v>5</v>
      </c>
      <c r="L24" s="34">
        <v>5</v>
      </c>
    </row>
    <row r="25" spans="1:12" ht="15.75" customHeight="1">
      <c r="A25" s="307"/>
      <c r="B25" s="100"/>
      <c r="C25" s="101" t="s">
        <v>326</v>
      </c>
      <c r="D25" s="63">
        <v>3</v>
      </c>
      <c r="E25" s="9"/>
      <c r="F25" s="307"/>
      <c r="G25" s="90"/>
      <c r="H25" s="65" t="s">
        <v>327</v>
      </c>
      <c r="I25" s="63">
        <v>40</v>
      </c>
      <c r="J25" s="63">
        <v>25</v>
      </c>
      <c r="K25" s="63">
        <v>28</v>
      </c>
      <c r="L25" s="34">
        <v>23</v>
      </c>
    </row>
    <row r="26" spans="1:12" ht="15.75" customHeight="1">
      <c r="A26" s="307"/>
      <c r="B26" s="100"/>
      <c r="C26" s="65" t="s">
        <v>327</v>
      </c>
      <c r="D26" s="63">
        <v>44</v>
      </c>
      <c r="E26" s="9"/>
      <c r="F26" s="307"/>
      <c r="G26" s="90"/>
      <c r="H26" s="91" t="s">
        <v>326</v>
      </c>
      <c r="I26" s="82" t="s">
        <v>420</v>
      </c>
      <c r="J26" s="82" t="s">
        <v>420</v>
      </c>
      <c r="K26" s="82" t="s">
        <v>420</v>
      </c>
      <c r="L26" s="83" t="s">
        <v>41</v>
      </c>
    </row>
    <row r="27" spans="1:12" ht="15.75" customHeight="1">
      <c r="A27" s="307"/>
      <c r="B27" s="100"/>
      <c r="C27" s="65" t="s">
        <v>328</v>
      </c>
      <c r="D27" s="82" t="s">
        <v>424</v>
      </c>
      <c r="E27" s="9"/>
      <c r="F27" s="308"/>
      <c r="G27" s="90"/>
      <c r="H27" s="65" t="s">
        <v>329</v>
      </c>
      <c r="I27" s="82" t="s">
        <v>421</v>
      </c>
      <c r="J27" s="82" t="s">
        <v>421</v>
      </c>
      <c r="K27" s="82" t="s">
        <v>421</v>
      </c>
      <c r="L27" s="83" t="s">
        <v>41</v>
      </c>
    </row>
    <row r="28" spans="1:12" ht="15.75" customHeight="1">
      <c r="A28" s="308"/>
      <c r="B28" s="100"/>
      <c r="C28" s="65" t="s">
        <v>330</v>
      </c>
      <c r="D28" s="82" t="s">
        <v>421</v>
      </c>
      <c r="E28" s="9"/>
      <c r="F28" s="306" t="s">
        <v>331</v>
      </c>
      <c r="G28" s="317" t="s">
        <v>307</v>
      </c>
      <c r="H28" s="318"/>
      <c r="I28" s="63">
        <f>SUM(I29:I32)</f>
        <v>36</v>
      </c>
      <c r="J28" s="63">
        <f>SUM(J29:J32)</f>
        <v>23</v>
      </c>
      <c r="K28" s="63">
        <f>SUM(K29:K32)</f>
        <v>24</v>
      </c>
      <c r="L28" s="34">
        <f>SUM(L29:L32)</f>
        <v>28</v>
      </c>
    </row>
    <row r="29" spans="1:12" ht="15.75" customHeight="1">
      <c r="A29" s="306" t="s">
        <v>331</v>
      </c>
      <c r="B29" s="317" t="s">
        <v>307</v>
      </c>
      <c r="C29" s="318"/>
      <c r="D29" s="63">
        <f>SUM(D30:D33)</f>
        <v>26</v>
      </c>
      <c r="E29" s="9"/>
      <c r="F29" s="307"/>
      <c r="G29" s="92"/>
      <c r="H29" s="64" t="s">
        <v>332</v>
      </c>
      <c r="I29" s="82" t="s">
        <v>422</v>
      </c>
      <c r="J29" s="82" t="s">
        <v>422</v>
      </c>
      <c r="K29" s="82" t="s">
        <v>422</v>
      </c>
      <c r="L29" s="83" t="s">
        <v>41</v>
      </c>
    </row>
    <row r="30" spans="1:12" ht="15.75" customHeight="1">
      <c r="A30" s="307"/>
      <c r="B30" s="100"/>
      <c r="C30" s="65" t="s">
        <v>332</v>
      </c>
      <c r="D30" s="82" t="s">
        <v>422</v>
      </c>
      <c r="E30" s="9"/>
      <c r="F30" s="307"/>
      <c r="G30" s="90"/>
      <c r="H30" s="91" t="s">
        <v>333</v>
      </c>
      <c r="I30" s="63">
        <v>31</v>
      </c>
      <c r="J30" s="63">
        <v>10</v>
      </c>
      <c r="K30" s="63">
        <v>17</v>
      </c>
      <c r="L30" s="34">
        <v>22</v>
      </c>
    </row>
    <row r="31" spans="1:12" ht="15.75" customHeight="1">
      <c r="A31" s="307"/>
      <c r="B31" s="100"/>
      <c r="C31" s="65" t="s">
        <v>425</v>
      </c>
      <c r="D31" s="63">
        <v>26</v>
      </c>
      <c r="E31" s="9"/>
      <c r="F31" s="307"/>
      <c r="G31" s="257"/>
      <c r="H31" s="258" t="s">
        <v>334</v>
      </c>
      <c r="I31" s="316">
        <v>5</v>
      </c>
      <c r="J31" s="316">
        <v>13</v>
      </c>
      <c r="K31" s="316">
        <v>7</v>
      </c>
      <c r="L31" s="315">
        <v>6</v>
      </c>
    </row>
    <row r="32" spans="1:12" ht="15.75" customHeight="1">
      <c r="A32" s="307"/>
      <c r="B32" s="100"/>
      <c r="C32" s="65" t="s">
        <v>26</v>
      </c>
      <c r="D32" s="82" t="s">
        <v>426</v>
      </c>
      <c r="E32" s="9"/>
      <c r="F32" s="308"/>
      <c r="G32" s="259"/>
      <c r="H32" s="260" t="s">
        <v>335</v>
      </c>
      <c r="I32" s="316"/>
      <c r="J32" s="316"/>
      <c r="K32" s="316"/>
      <c r="L32" s="315"/>
    </row>
    <row r="33" spans="1:12" ht="15.75" customHeight="1">
      <c r="A33" s="308"/>
      <c r="B33" s="100"/>
      <c r="C33" s="65" t="s">
        <v>336</v>
      </c>
      <c r="D33" s="82" t="s">
        <v>424</v>
      </c>
      <c r="E33" s="9"/>
      <c r="F33" s="319" t="s">
        <v>26</v>
      </c>
      <c r="G33" s="317" t="s">
        <v>307</v>
      </c>
      <c r="H33" s="318"/>
      <c r="I33" s="63">
        <f>SUM(I34:I40)</f>
        <v>1065</v>
      </c>
      <c r="J33" s="63">
        <f>SUM(J34:J40)</f>
        <v>1015</v>
      </c>
      <c r="K33" s="63">
        <f>SUM(K34:K40)</f>
        <v>991</v>
      </c>
      <c r="L33" s="34">
        <f>SUM(L34:L40)</f>
        <v>776</v>
      </c>
    </row>
    <row r="34" spans="1:12" ht="15.75" customHeight="1">
      <c r="A34" s="309" t="s">
        <v>337</v>
      </c>
      <c r="B34" s="310"/>
      <c r="C34" s="311"/>
      <c r="D34" s="82" t="s">
        <v>427</v>
      </c>
      <c r="E34" s="9"/>
      <c r="F34" s="320"/>
      <c r="G34" s="261"/>
      <c r="H34" s="91" t="s">
        <v>394</v>
      </c>
      <c r="I34" s="63">
        <v>463</v>
      </c>
      <c r="J34" s="63">
        <v>428</v>
      </c>
      <c r="K34" s="63">
        <v>357</v>
      </c>
      <c r="L34" s="34">
        <v>257</v>
      </c>
    </row>
    <row r="35" spans="1:19" ht="15.75" customHeight="1">
      <c r="A35" s="303" t="s">
        <v>338</v>
      </c>
      <c r="B35" s="304"/>
      <c r="C35" s="305"/>
      <c r="D35" s="66">
        <v>848</v>
      </c>
      <c r="E35" s="12"/>
      <c r="F35" s="320"/>
      <c r="G35" s="251"/>
      <c r="H35" s="252" t="s">
        <v>339</v>
      </c>
      <c r="I35" s="66">
        <v>15</v>
      </c>
      <c r="J35" s="66">
        <v>14</v>
      </c>
      <c r="K35" s="66">
        <v>19</v>
      </c>
      <c r="L35" s="34">
        <v>16</v>
      </c>
      <c r="O35" s="12"/>
      <c r="P35" s="12"/>
      <c r="Q35" s="12"/>
      <c r="R35" s="12"/>
      <c r="S35" s="12"/>
    </row>
    <row r="36" spans="1:19" ht="4.5" customHeight="1">
      <c r="A36" s="102"/>
      <c r="B36" s="103"/>
      <c r="C36" s="104"/>
      <c r="D36" s="99"/>
      <c r="E36" s="12"/>
      <c r="F36" s="320"/>
      <c r="G36" s="93"/>
      <c r="H36" s="314" t="s">
        <v>340</v>
      </c>
      <c r="I36" s="342">
        <v>50</v>
      </c>
      <c r="J36" s="342">
        <v>36</v>
      </c>
      <c r="K36" s="342">
        <v>47</v>
      </c>
      <c r="L36" s="315">
        <v>42</v>
      </c>
      <c r="O36" s="12"/>
      <c r="P36" s="12"/>
      <c r="Q36" s="12"/>
      <c r="R36" s="12"/>
      <c r="S36" s="12"/>
    </row>
    <row r="37" spans="1:19" ht="11.25" customHeight="1">
      <c r="A37" s="39"/>
      <c r="B37" s="39"/>
      <c r="C37" s="39"/>
      <c r="D37" s="39"/>
      <c r="E37" s="9"/>
      <c r="F37" s="320"/>
      <c r="G37" s="94"/>
      <c r="H37" s="314"/>
      <c r="I37" s="342"/>
      <c r="J37" s="342"/>
      <c r="K37" s="342"/>
      <c r="L37" s="315"/>
      <c r="O37" s="49"/>
      <c r="P37" s="34"/>
      <c r="Q37" s="34"/>
      <c r="R37" s="34"/>
      <c r="S37" s="50"/>
    </row>
    <row r="38" spans="1:19" ht="15.75" customHeight="1">
      <c r="A38" s="9"/>
      <c r="B38" s="9"/>
      <c r="C38" s="9"/>
      <c r="D38" s="9"/>
      <c r="E38" s="9"/>
      <c r="F38" s="320"/>
      <c r="G38" s="92"/>
      <c r="H38" s="65" t="s">
        <v>358</v>
      </c>
      <c r="I38" s="63">
        <v>5</v>
      </c>
      <c r="J38" s="63">
        <v>17</v>
      </c>
      <c r="K38" s="63">
        <v>7</v>
      </c>
      <c r="L38" s="34">
        <v>1</v>
      </c>
      <c r="O38" s="12"/>
      <c r="P38" s="12"/>
      <c r="Q38" s="12"/>
      <c r="R38" s="12"/>
      <c r="S38" s="12"/>
    </row>
    <row r="39" spans="1:12" ht="15.75" customHeight="1">
      <c r="A39" s="9"/>
      <c r="B39" s="9"/>
      <c r="C39" s="9"/>
      <c r="D39" s="9"/>
      <c r="E39" s="9"/>
      <c r="F39" s="320"/>
      <c r="G39" s="92"/>
      <c r="H39" s="64" t="s">
        <v>393</v>
      </c>
      <c r="I39" s="63">
        <v>511</v>
      </c>
      <c r="J39" s="63">
        <v>514</v>
      </c>
      <c r="K39" s="63">
        <v>555</v>
      </c>
      <c r="L39" s="34">
        <v>448</v>
      </c>
    </row>
    <row r="40" spans="1:12" ht="15.75" customHeight="1">
      <c r="A40" s="9"/>
      <c r="B40" s="9"/>
      <c r="C40" s="9"/>
      <c r="D40" s="9"/>
      <c r="E40" s="9"/>
      <c r="F40" s="320"/>
      <c r="G40" s="95"/>
      <c r="H40" s="96" t="s">
        <v>26</v>
      </c>
      <c r="I40" s="63">
        <v>21</v>
      </c>
      <c r="J40" s="63">
        <v>6</v>
      </c>
      <c r="K40" s="63">
        <v>6</v>
      </c>
      <c r="L40" s="34">
        <v>12</v>
      </c>
    </row>
    <row r="41" spans="1:12" ht="4.5" customHeight="1">
      <c r="A41" s="9"/>
      <c r="B41" s="9"/>
      <c r="C41" s="9"/>
      <c r="D41" s="9"/>
      <c r="E41" s="9"/>
      <c r="F41" s="278"/>
      <c r="G41" s="97"/>
      <c r="H41" s="98"/>
      <c r="I41" s="99"/>
      <c r="J41" s="99"/>
      <c r="K41" s="99"/>
      <c r="L41" s="12"/>
    </row>
    <row r="42" spans="1:12" ht="13.5">
      <c r="A42" s="86" t="s">
        <v>507</v>
      </c>
      <c r="B42" s="9"/>
      <c r="C42" s="9"/>
      <c r="D42" s="9"/>
      <c r="E42" s="9"/>
      <c r="F42" s="12"/>
      <c r="G42" s="85"/>
      <c r="H42" s="39"/>
      <c r="I42" s="39"/>
      <c r="J42" s="39"/>
      <c r="K42" s="39"/>
      <c r="L42" s="39"/>
    </row>
    <row r="43" spans="1:7" ht="13.5" customHeight="1">
      <c r="A43" s="73" t="s">
        <v>428</v>
      </c>
      <c r="B43" s="9"/>
      <c r="C43" s="30"/>
      <c r="D43" s="30"/>
      <c r="E43" s="30"/>
      <c r="F43" s="30"/>
      <c r="G43" s="28"/>
    </row>
    <row r="44" spans="1:8" ht="13.5">
      <c r="A44" s="87" t="s">
        <v>429</v>
      </c>
      <c r="C44" s="30"/>
      <c r="D44" s="30"/>
      <c r="E44" s="30"/>
      <c r="F44" s="30"/>
      <c r="G44" s="28"/>
      <c r="H44" s="28"/>
    </row>
    <row r="45" spans="1:8" ht="13.5">
      <c r="A45" s="88" t="s">
        <v>430</v>
      </c>
      <c r="B45" s="30"/>
      <c r="C45" s="30"/>
      <c r="D45" s="30"/>
      <c r="E45" s="30"/>
      <c r="F45" s="30"/>
      <c r="G45" s="28"/>
      <c r="H45" s="28"/>
    </row>
    <row r="46" spans="1:8" ht="13.5" customHeight="1">
      <c r="A46" s="30"/>
      <c r="B46" s="30"/>
      <c r="C46" s="30"/>
      <c r="D46" s="30"/>
      <c r="E46" s="30"/>
      <c r="F46" s="30"/>
      <c r="G46" s="28"/>
      <c r="H46" s="28"/>
    </row>
    <row r="47" spans="1:8" ht="13.5">
      <c r="A47" s="30"/>
      <c r="B47" s="30"/>
      <c r="D47" s="30"/>
      <c r="E47" s="30"/>
      <c r="F47" s="30"/>
      <c r="G47" s="28"/>
      <c r="H47" s="28"/>
    </row>
    <row r="48" spans="1:7" ht="13.5">
      <c r="A48" s="30"/>
      <c r="B48" s="30"/>
      <c r="C48" s="30"/>
      <c r="D48" s="30"/>
      <c r="E48" s="30"/>
      <c r="F48" s="30"/>
      <c r="G48" s="30"/>
    </row>
    <row r="49" spans="1:7" ht="13.5">
      <c r="A49" s="30"/>
      <c r="C49" s="30"/>
      <c r="D49" s="30"/>
      <c r="E49" s="30"/>
      <c r="F49" s="30"/>
      <c r="G49" s="30"/>
    </row>
    <row r="50" spans="1:7" ht="13.5">
      <c r="A50" s="30"/>
      <c r="B50" s="30"/>
      <c r="C50" s="30"/>
      <c r="D50" s="30"/>
      <c r="E50" s="30"/>
      <c r="F50" s="30"/>
      <c r="G50" s="30"/>
    </row>
    <row r="51" spans="1:7" ht="13.5">
      <c r="A51" s="30"/>
      <c r="B51" s="30"/>
      <c r="C51" s="30"/>
      <c r="D51" s="30"/>
      <c r="E51" s="30"/>
      <c r="F51" s="30"/>
      <c r="G51" s="30"/>
    </row>
    <row r="52" spans="1:6" ht="13.5">
      <c r="A52" s="30"/>
      <c r="B52" s="30"/>
      <c r="C52" s="30"/>
      <c r="D52" s="30"/>
      <c r="E52" s="30"/>
      <c r="F52" s="30"/>
    </row>
  </sheetData>
  <mergeCells count="37">
    <mergeCell ref="F33:F41"/>
    <mergeCell ref="B8:C8"/>
    <mergeCell ref="B29:C29"/>
    <mergeCell ref="B22:C22"/>
    <mergeCell ref="F13:F18"/>
    <mergeCell ref="F19:F21"/>
    <mergeCell ref="B13:C13"/>
    <mergeCell ref="F22:F27"/>
    <mergeCell ref="F28:F32"/>
    <mergeCell ref="B19:C19"/>
    <mergeCell ref="G28:H28"/>
    <mergeCell ref="K31:K32"/>
    <mergeCell ref="G13:H13"/>
    <mergeCell ref="F4:H4"/>
    <mergeCell ref="G8:H8"/>
    <mergeCell ref="F8:F12"/>
    <mergeCell ref="G19:H19"/>
    <mergeCell ref="G22:H22"/>
    <mergeCell ref="A4:C4"/>
    <mergeCell ref="A5:C7"/>
    <mergeCell ref="F5:H7"/>
    <mergeCell ref="A8:A12"/>
    <mergeCell ref="A13:A18"/>
    <mergeCell ref="A35:C35"/>
    <mergeCell ref="A19:A21"/>
    <mergeCell ref="A34:C34"/>
    <mergeCell ref="A29:A33"/>
    <mergeCell ref="A22:A28"/>
    <mergeCell ref="J36:J37"/>
    <mergeCell ref="I36:I37"/>
    <mergeCell ref="H36:H37"/>
    <mergeCell ref="L31:L32"/>
    <mergeCell ref="L36:L37"/>
    <mergeCell ref="K36:K37"/>
    <mergeCell ref="J31:J32"/>
    <mergeCell ref="I31:I32"/>
    <mergeCell ref="G33:H33"/>
  </mergeCells>
  <printOptions/>
  <pageMargins left="0.75" right="0.75" top="1" bottom="1" header="0.512" footer="0.512"/>
  <pageSetup horizontalDpi="600" verticalDpi="600" orientation="portrait" paperSize="9" r:id="rId1"/>
  <headerFooter alignWithMargins="0">
    <oddHeader>&amp;R&amp;8司法 ・ 警察 ・ 消防　　　 157</oddHeader>
  </headerFooter>
</worksheet>
</file>

<file path=xl/worksheets/sheet4.xml><?xml version="1.0" encoding="utf-8"?>
<worksheet xmlns="http://schemas.openxmlformats.org/spreadsheetml/2006/main" xmlns:r="http://schemas.openxmlformats.org/officeDocument/2006/relationships">
  <dimension ref="A2:R57"/>
  <sheetViews>
    <sheetView workbookViewId="0" topLeftCell="A1">
      <selection activeCell="U14" sqref="U14"/>
    </sheetView>
  </sheetViews>
  <sheetFormatPr defaultColWidth="9.00390625" defaultRowHeight="13.5"/>
  <cols>
    <col min="1" max="3" width="2.875" style="0" customWidth="1"/>
    <col min="5" max="5" width="6.375" style="0" customWidth="1"/>
    <col min="6" max="6" width="1.625" style="0" customWidth="1"/>
    <col min="7" max="9" width="2.875" style="0" customWidth="1"/>
    <col min="11" max="18" width="5.875" style="0" customWidth="1"/>
  </cols>
  <sheetData>
    <row r="1" ht="22.5" customHeight="1"/>
    <row r="2" spans="1:16" ht="22.5" customHeight="1">
      <c r="A2" s="52" t="s">
        <v>509</v>
      </c>
      <c r="B2" s="52"/>
      <c r="C2" s="52"/>
      <c r="D2" s="52"/>
      <c r="E2" s="52"/>
      <c r="F2" s="52"/>
      <c r="G2" s="52"/>
      <c r="H2" s="52"/>
      <c r="I2" s="52"/>
      <c r="J2" s="52"/>
      <c r="K2" s="52"/>
      <c r="L2" s="52"/>
      <c r="M2" s="52"/>
      <c r="N2" s="52"/>
      <c r="O2" s="52"/>
      <c r="P2" s="52"/>
    </row>
    <row r="3" spans="1:18" ht="13.5">
      <c r="A3" s="2"/>
      <c r="B3" s="2"/>
      <c r="C3" s="2"/>
      <c r="D3" s="2"/>
      <c r="E3" s="2"/>
      <c r="G3" s="2"/>
      <c r="H3" s="2"/>
      <c r="I3" s="2"/>
      <c r="J3" s="2"/>
      <c r="K3" s="2"/>
      <c r="L3" s="2"/>
      <c r="M3" s="12"/>
      <c r="N3" s="12"/>
      <c r="O3" s="12"/>
      <c r="P3" s="12"/>
      <c r="Q3" s="105"/>
      <c r="R3" s="105"/>
    </row>
    <row r="4" spans="1:18" ht="13.5" customHeight="1">
      <c r="A4" s="365" t="s">
        <v>342</v>
      </c>
      <c r="B4" s="366"/>
      <c r="C4" s="366"/>
      <c r="D4" s="366"/>
      <c r="E4" s="369" t="s">
        <v>303</v>
      </c>
      <c r="G4" s="379" t="s">
        <v>342</v>
      </c>
      <c r="H4" s="379"/>
      <c r="I4" s="379"/>
      <c r="J4" s="380"/>
      <c r="K4" s="282" t="s">
        <v>304</v>
      </c>
      <c r="L4" s="282"/>
      <c r="M4" s="282" t="s">
        <v>305</v>
      </c>
      <c r="N4" s="282"/>
      <c r="O4" s="282" t="s">
        <v>341</v>
      </c>
      <c r="P4" s="282"/>
      <c r="Q4" s="274" t="s">
        <v>392</v>
      </c>
      <c r="R4" s="275"/>
    </row>
    <row r="5" spans="1:18" ht="13.5" customHeight="1">
      <c r="A5" s="367"/>
      <c r="B5" s="368"/>
      <c r="C5" s="368"/>
      <c r="D5" s="368"/>
      <c r="E5" s="370"/>
      <c r="G5" s="381"/>
      <c r="H5" s="381"/>
      <c r="I5" s="381"/>
      <c r="J5" s="382"/>
      <c r="K5" s="124" t="s">
        <v>269</v>
      </c>
      <c r="L5" s="124" t="s">
        <v>270</v>
      </c>
      <c r="M5" s="125" t="s">
        <v>269</v>
      </c>
      <c r="N5" s="125" t="s">
        <v>270</v>
      </c>
      <c r="O5" s="125" t="s">
        <v>269</v>
      </c>
      <c r="P5" s="125" t="s">
        <v>270</v>
      </c>
      <c r="Q5" s="107" t="s">
        <v>269</v>
      </c>
      <c r="R5" s="108" t="s">
        <v>270</v>
      </c>
    </row>
    <row r="6" spans="1:18" ht="4.5" customHeight="1">
      <c r="A6" s="357" t="s">
        <v>242</v>
      </c>
      <c r="B6" s="357"/>
      <c r="C6" s="357"/>
      <c r="D6" s="358"/>
      <c r="E6" s="363">
        <f>SUM(E9,E34,E35,E36)</f>
        <v>1028</v>
      </c>
      <c r="G6" s="372" t="s">
        <v>343</v>
      </c>
      <c r="H6" s="371" t="s">
        <v>272</v>
      </c>
      <c r="I6" s="371"/>
      <c r="J6" s="371"/>
      <c r="K6" s="123"/>
      <c r="L6" s="123"/>
      <c r="M6" s="126"/>
      <c r="N6" s="126"/>
      <c r="O6" s="126"/>
      <c r="P6" s="126"/>
      <c r="Q6" s="9"/>
      <c r="R6" s="9"/>
    </row>
    <row r="7" spans="1:18" ht="11.25" customHeight="1">
      <c r="A7" s="359"/>
      <c r="B7" s="359"/>
      <c r="C7" s="359"/>
      <c r="D7" s="360"/>
      <c r="E7" s="363"/>
      <c r="G7" s="372"/>
      <c r="H7" s="371"/>
      <c r="I7" s="371"/>
      <c r="J7" s="371"/>
      <c r="K7" s="127">
        <f aca="true" t="shared" si="0" ref="K7:P7">SUM(K9,K14,K21,K24,K29,K34,)</f>
        <v>249</v>
      </c>
      <c r="L7" s="127">
        <f t="shared" si="0"/>
        <v>66</v>
      </c>
      <c r="M7" s="128">
        <f t="shared" si="0"/>
        <v>253</v>
      </c>
      <c r="N7" s="128">
        <f t="shared" si="0"/>
        <v>48</v>
      </c>
      <c r="O7" s="128">
        <f>SUM(O9,O14,O21,O24,O29,O34,)</f>
        <v>174</v>
      </c>
      <c r="P7" s="128">
        <f t="shared" si="0"/>
        <v>67</v>
      </c>
      <c r="Q7" s="46">
        <v>167</v>
      </c>
      <c r="R7" s="46">
        <v>44</v>
      </c>
    </row>
    <row r="8" spans="1:18" ht="4.5" customHeight="1">
      <c r="A8" s="361"/>
      <c r="B8" s="361"/>
      <c r="C8" s="361"/>
      <c r="D8" s="362"/>
      <c r="E8" s="363"/>
      <c r="G8" s="372"/>
      <c r="H8" s="371"/>
      <c r="I8" s="371"/>
      <c r="J8" s="371"/>
      <c r="K8" s="129"/>
      <c r="L8" s="129"/>
      <c r="M8" s="95"/>
      <c r="N8" s="95"/>
      <c r="O8" s="95"/>
      <c r="P8" s="95"/>
      <c r="Q8" s="9"/>
      <c r="R8" s="9"/>
    </row>
    <row r="9" spans="1:18" ht="15" customHeight="1">
      <c r="A9" s="344" t="s">
        <v>344</v>
      </c>
      <c r="B9" s="348" t="s">
        <v>272</v>
      </c>
      <c r="C9" s="348"/>
      <c r="D9" s="348"/>
      <c r="E9" s="112">
        <f>SUM(E10,E25)</f>
        <v>411</v>
      </c>
      <c r="G9" s="372"/>
      <c r="H9" s="355" t="s">
        <v>306</v>
      </c>
      <c r="I9" s="348" t="s">
        <v>345</v>
      </c>
      <c r="J9" s="348"/>
      <c r="K9" s="130" t="s">
        <v>437</v>
      </c>
      <c r="L9" s="130" t="s">
        <v>437</v>
      </c>
      <c r="M9" s="131" t="s">
        <v>437</v>
      </c>
      <c r="N9" s="131" t="s">
        <v>437</v>
      </c>
      <c r="O9" s="131">
        <f>SUM(O10:O13)</f>
        <v>6</v>
      </c>
      <c r="P9" s="131" t="s">
        <v>437</v>
      </c>
      <c r="Q9" s="46">
        <v>2</v>
      </c>
      <c r="R9" s="131" t="s">
        <v>41</v>
      </c>
    </row>
    <row r="10" spans="1:18" ht="15" customHeight="1">
      <c r="A10" s="344"/>
      <c r="B10" s="344" t="s">
        <v>343</v>
      </c>
      <c r="C10" s="348" t="s">
        <v>345</v>
      </c>
      <c r="D10" s="348"/>
      <c r="E10" s="112">
        <f>SUM(E11:E24)</f>
        <v>395</v>
      </c>
      <c r="G10" s="372"/>
      <c r="H10" s="355"/>
      <c r="I10" s="132"/>
      <c r="J10" s="110" t="s">
        <v>308</v>
      </c>
      <c r="K10" s="130" t="s">
        <v>423</v>
      </c>
      <c r="L10" s="130" t="s">
        <v>423</v>
      </c>
      <c r="M10" s="131" t="s">
        <v>423</v>
      </c>
      <c r="N10" s="131" t="s">
        <v>423</v>
      </c>
      <c r="O10" s="131" t="s">
        <v>423</v>
      </c>
      <c r="P10" s="131" t="s">
        <v>423</v>
      </c>
      <c r="Q10" s="131" t="s">
        <v>36</v>
      </c>
      <c r="R10" s="131" t="s">
        <v>41</v>
      </c>
    </row>
    <row r="11" spans="1:18" ht="15" customHeight="1">
      <c r="A11" s="344"/>
      <c r="B11" s="344"/>
      <c r="C11" s="344" t="s">
        <v>306</v>
      </c>
      <c r="D11" s="111" t="s">
        <v>308</v>
      </c>
      <c r="E11" s="113" t="s">
        <v>423</v>
      </c>
      <c r="G11" s="372"/>
      <c r="H11" s="355"/>
      <c r="I11" s="132"/>
      <c r="J11" s="110" t="s">
        <v>309</v>
      </c>
      <c r="K11" s="130" t="s">
        <v>388</v>
      </c>
      <c r="L11" s="130" t="s">
        <v>388</v>
      </c>
      <c r="M11" s="131" t="s">
        <v>388</v>
      </c>
      <c r="N11" s="131" t="s">
        <v>388</v>
      </c>
      <c r="O11" s="131">
        <v>6</v>
      </c>
      <c r="P11" s="131" t="s">
        <v>388</v>
      </c>
      <c r="Q11" s="46">
        <v>2</v>
      </c>
      <c r="R11" s="131" t="s">
        <v>41</v>
      </c>
    </row>
    <row r="12" spans="1:18" ht="15" customHeight="1">
      <c r="A12" s="344"/>
      <c r="B12" s="344"/>
      <c r="C12" s="344"/>
      <c r="D12" s="111" t="s">
        <v>309</v>
      </c>
      <c r="E12" s="112">
        <v>2</v>
      </c>
      <c r="G12" s="372"/>
      <c r="H12" s="355"/>
      <c r="I12" s="132"/>
      <c r="J12" s="110" t="s">
        <v>310</v>
      </c>
      <c r="K12" s="130" t="s">
        <v>433</v>
      </c>
      <c r="L12" s="130" t="s">
        <v>433</v>
      </c>
      <c r="M12" s="131" t="s">
        <v>433</v>
      </c>
      <c r="N12" s="131" t="s">
        <v>433</v>
      </c>
      <c r="O12" s="131" t="s">
        <v>433</v>
      </c>
      <c r="P12" s="131" t="s">
        <v>433</v>
      </c>
      <c r="Q12" s="131" t="s">
        <v>41</v>
      </c>
      <c r="R12" s="131" t="s">
        <v>41</v>
      </c>
    </row>
    <row r="13" spans="1:18" ht="15" customHeight="1">
      <c r="A13" s="344"/>
      <c r="B13" s="344"/>
      <c r="C13" s="344"/>
      <c r="D13" s="111" t="s">
        <v>310</v>
      </c>
      <c r="E13" s="113" t="s">
        <v>433</v>
      </c>
      <c r="G13" s="372"/>
      <c r="H13" s="355"/>
      <c r="I13" s="132"/>
      <c r="J13" s="110" t="s">
        <v>312</v>
      </c>
      <c r="K13" s="130" t="s">
        <v>388</v>
      </c>
      <c r="L13" s="130" t="s">
        <v>388</v>
      </c>
      <c r="M13" s="131" t="s">
        <v>388</v>
      </c>
      <c r="N13" s="131" t="s">
        <v>388</v>
      </c>
      <c r="O13" s="131" t="s">
        <v>388</v>
      </c>
      <c r="P13" s="131" t="s">
        <v>388</v>
      </c>
      <c r="Q13" s="131" t="s">
        <v>41</v>
      </c>
      <c r="R13" s="131" t="s">
        <v>41</v>
      </c>
    </row>
    <row r="14" spans="1:18" ht="15" customHeight="1">
      <c r="A14" s="344"/>
      <c r="B14" s="344"/>
      <c r="C14" s="344"/>
      <c r="D14" s="111" t="s">
        <v>312</v>
      </c>
      <c r="E14" s="113" t="s">
        <v>388</v>
      </c>
      <c r="G14" s="372"/>
      <c r="H14" s="355" t="s">
        <v>313</v>
      </c>
      <c r="I14" s="348" t="s">
        <v>345</v>
      </c>
      <c r="J14" s="348"/>
      <c r="K14" s="127">
        <f aca="true" t="shared" si="1" ref="K14:R14">SUM(K15:K20)</f>
        <v>32</v>
      </c>
      <c r="L14" s="127">
        <f t="shared" si="1"/>
        <v>1</v>
      </c>
      <c r="M14" s="128">
        <f t="shared" si="1"/>
        <v>20</v>
      </c>
      <c r="N14" s="128">
        <f t="shared" si="1"/>
        <v>6</v>
      </c>
      <c r="O14" s="128">
        <f t="shared" si="1"/>
        <v>7</v>
      </c>
      <c r="P14" s="128">
        <f t="shared" si="1"/>
        <v>3</v>
      </c>
      <c r="Q14" s="46">
        <f t="shared" si="1"/>
        <v>16</v>
      </c>
      <c r="R14" s="46">
        <f t="shared" si="1"/>
        <v>1</v>
      </c>
    </row>
    <row r="15" spans="1:18" ht="15" customHeight="1">
      <c r="A15" s="344"/>
      <c r="B15" s="344"/>
      <c r="C15" s="344" t="s">
        <v>313</v>
      </c>
      <c r="D15" s="111" t="s">
        <v>316</v>
      </c>
      <c r="E15" s="112">
        <v>6</v>
      </c>
      <c r="G15" s="372"/>
      <c r="H15" s="355"/>
      <c r="I15" s="132"/>
      <c r="J15" s="142" t="s">
        <v>315</v>
      </c>
      <c r="K15" s="130" t="s">
        <v>419</v>
      </c>
      <c r="L15" s="130" t="s">
        <v>419</v>
      </c>
      <c r="M15" s="131" t="s">
        <v>419</v>
      </c>
      <c r="N15" s="131" t="s">
        <v>419</v>
      </c>
      <c r="O15" s="131" t="s">
        <v>419</v>
      </c>
      <c r="P15" s="131" t="s">
        <v>419</v>
      </c>
      <c r="Q15" s="131" t="s">
        <v>41</v>
      </c>
      <c r="R15" s="131" t="s">
        <v>41</v>
      </c>
    </row>
    <row r="16" spans="1:18" ht="15" customHeight="1">
      <c r="A16" s="344"/>
      <c r="B16" s="344"/>
      <c r="C16" s="344"/>
      <c r="D16" s="111" t="s">
        <v>317</v>
      </c>
      <c r="E16" s="112">
        <v>19</v>
      </c>
      <c r="G16" s="372"/>
      <c r="H16" s="355"/>
      <c r="I16" s="132"/>
      <c r="J16" s="110" t="s">
        <v>316</v>
      </c>
      <c r="K16" s="127">
        <v>5</v>
      </c>
      <c r="L16" s="130" t="s">
        <v>438</v>
      </c>
      <c r="M16" s="128">
        <v>6</v>
      </c>
      <c r="N16" s="128">
        <v>1</v>
      </c>
      <c r="O16" s="128">
        <v>4</v>
      </c>
      <c r="P16" s="131" t="s">
        <v>438</v>
      </c>
      <c r="Q16" s="46">
        <v>2</v>
      </c>
      <c r="R16" s="46">
        <v>1</v>
      </c>
    </row>
    <row r="17" spans="1:18" ht="15" customHeight="1">
      <c r="A17" s="344"/>
      <c r="B17" s="344"/>
      <c r="C17" s="344"/>
      <c r="D17" s="111" t="s">
        <v>318</v>
      </c>
      <c r="E17" s="113" t="s">
        <v>419</v>
      </c>
      <c r="G17" s="372"/>
      <c r="H17" s="355"/>
      <c r="I17" s="132"/>
      <c r="J17" s="110" t="s">
        <v>317</v>
      </c>
      <c r="K17" s="127">
        <v>18</v>
      </c>
      <c r="L17" s="127">
        <v>1</v>
      </c>
      <c r="M17" s="128">
        <v>7</v>
      </c>
      <c r="N17" s="128">
        <v>3</v>
      </c>
      <c r="O17" s="128">
        <v>3</v>
      </c>
      <c r="P17" s="128">
        <v>2</v>
      </c>
      <c r="Q17" s="46">
        <v>5</v>
      </c>
      <c r="R17" s="131" t="s">
        <v>41</v>
      </c>
    </row>
    <row r="18" spans="1:18" ht="15" customHeight="1">
      <c r="A18" s="344"/>
      <c r="B18" s="344"/>
      <c r="C18" s="344"/>
      <c r="D18" s="111" t="s">
        <v>319</v>
      </c>
      <c r="E18" s="112">
        <v>17</v>
      </c>
      <c r="G18" s="372"/>
      <c r="H18" s="355"/>
      <c r="I18" s="132"/>
      <c r="J18" s="110" t="s">
        <v>318</v>
      </c>
      <c r="K18" s="127">
        <v>1</v>
      </c>
      <c r="L18" s="130" t="s">
        <v>419</v>
      </c>
      <c r="M18" s="131" t="s">
        <v>419</v>
      </c>
      <c r="N18" s="131" t="s">
        <v>419</v>
      </c>
      <c r="O18" s="131" t="s">
        <v>419</v>
      </c>
      <c r="P18" s="131">
        <v>1</v>
      </c>
      <c r="Q18" s="131" t="s">
        <v>36</v>
      </c>
      <c r="R18" s="131" t="s">
        <v>41</v>
      </c>
    </row>
    <row r="19" spans="1:18" ht="15" customHeight="1">
      <c r="A19" s="344"/>
      <c r="B19" s="344"/>
      <c r="C19" s="249"/>
      <c r="D19" s="111"/>
      <c r="E19" s="112"/>
      <c r="G19" s="372"/>
      <c r="H19" s="355"/>
      <c r="I19" s="132"/>
      <c r="J19" s="110"/>
      <c r="K19" s="127"/>
      <c r="L19" s="130"/>
      <c r="M19" s="131"/>
      <c r="N19" s="131"/>
      <c r="O19" s="131"/>
      <c r="P19" s="131"/>
      <c r="Q19" s="131"/>
      <c r="R19" s="131"/>
    </row>
    <row r="20" spans="1:18" ht="15" customHeight="1">
      <c r="A20" s="344"/>
      <c r="B20" s="344"/>
      <c r="C20" s="364" t="s">
        <v>346</v>
      </c>
      <c r="D20" s="364"/>
      <c r="E20" s="112">
        <v>207</v>
      </c>
      <c r="G20" s="372"/>
      <c r="H20" s="355"/>
      <c r="I20" s="132"/>
      <c r="J20" s="110" t="s">
        <v>319</v>
      </c>
      <c r="K20" s="127">
        <v>8</v>
      </c>
      <c r="L20" s="130" t="s">
        <v>419</v>
      </c>
      <c r="M20" s="128">
        <v>7</v>
      </c>
      <c r="N20" s="128">
        <v>2</v>
      </c>
      <c r="O20" s="131" t="s">
        <v>419</v>
      </c>
      <c r="P20" s="131" t="s">
        <v>419</v>
      </c>
      <c r="Q20" s="46">
        <v>9</v>
      </c>
      <c r="R20" s="131" t="s">
        <v>41</v>
      </c>
    </row>
    <row r="21" spans="1:18" ht="15" customHeight="1">
      <c r="A21" s="344"/>
      <c r="B21" s="344"/>
      <c r="C21" s="344" t="s">
        <v>323</v>
      </c>
      <c r="D21" s="111" t="s">
        <v>327</v>
      </c>
      <c r="E21" s="113" t="s">
        <v>434</v>
      </c>
      <c r="G21" s="372"/>
      <c r="H21" s="355" t="s">
        <v>347</v>
      </c>
      <c r="I21" s="348" t="s">
        <v>345</v>
      </c>
      <c r="J21" s="348"/>
      <c r="K21" s="127">
        <f aca="true" t="shared" si="2" ref="K21:P21">SUM(K22:K23)</f>
        <v>126</v>
      </c>
      <c r="L21" s="127">
        <f t="shared" si="2"/>
        <v>42</v>
      </c>
      <c r="M21" s="128">
        <f t="shared" si="2"/>
        <v>132</v>
      </c>
      <c r="N21" s="128">
        <f t="shared" si="2"/>
        <v>28</v>
      </c>
      <c r="O21" s="128">
        <f t="shared" si="2"/>
        <v>106</v>
      </c>
      <c r="P21" s="128">
        <f t="shared" si="2"/>
        <v>49</v>
      </c>
      <c r="Q21" s="46">
        <f>SUM(Q22:Q23)</f>
        <v>80</v>
      </c>
      <c r="R21" s="46">
        <f>SUM(R22:R23)</f>
        <v>29</v>
      </c>
    </row>
    <row r="22" spans="1:18" ht="15" customHeight="1">
      <c r="A22" s="344"/>
      <c r="B22" s="344"/>
      <c r="C22" s="344"/>
      <c r="D22" s="346" t="s">
        <v>348</v>
      </c>
      <c r="E22" s="363">
        <v>125</v>
      </c>
      <c r="G22" s="372"/>
      <c r="H22" s="355"/>
      <c r="I22" s="132"/>
      <c r="J22" s="110" t="s">
        <v>349</v>
      </c>
      <c r="K22" s="127">
        <v>4</v>
      </c>
      <c r="L22" s="130" t="s">
        <v>437</v>
      </c>
      <c r="M22" s="128">
        <v>1</v>
      </c>
      <c r="N22" s="131" t="s">
        <v>437</v>
      </c>
      <c r="O22" s="128">
        <v>3</v>
      </c>
      <c r="P22" s="131" t="s">
        <v>437</v>
      </c>
      <c r="Q22" s="46">
        <v>2</v>
      </c>
      <c r="R22" s="131" t="s">
        <v>36</v>
      </c>
    </row>
    <row r="23" spans="1:18" ht="15" customHeight="1">
      <c r="A23" s="344"/>
      <c r="B23" s="344"/>
      <c r="C23" s="344"/>
      <c r="D23" s="346"/>
      <c r="E23" s="363"/>
      <c r="G23" s="372"/>
      <c r="H23" s="355"/>
      <c r="I23" s="132"/>
      <c r="J23" s="133" t="s">
        <v>271</v>
      </c>
      <c r="K23" s="127">
        <v>122</v>
      </c>
      <c r="L23" s="127">
        <v>42</v>
      </c>
      <c r="M23" s="128">
        <v>131</v>
      </c>
      <c r="N23" s="128">
        <v>28</v>
      </c>
      <c r="O23" s="128">
        <v>103</v>
      </c>
      <c r="P23" s="128">
        <v>49</v>
      </c>
      <c r="Q23" s="46">
        <v>78</v>
      </c>
      <c r="R23" s="46">
        <v>29</v>
      </c>
    </row>
    <row r="24" spans="1:18" ht="15" customHeight="1">
      <c r="A24" s="344"/>
      <c r="B24" s="344"/>
      <c r="C24" s="364" t="s">
        <v>350</v>
      </c>
      <c r="D24" s="364"/>
      <c r="E24" s="112">
        <v>19</v>
      </c>
      <c r="G24" s="372"/>
      <c r="H24" s="355" t="s">
        <v>323</v>
      </c>
      <c r="I24" s="348" t="s">
        <v>345</v>
      </c>
      <c r="J24" s="348"/>
      <c r="K24" s="127">
        <f>SUM(K25:K28)</f>
        <v>2</v>
      </c>
      <c r="L24" s="130" t="s">
        <v>437</v>
      </c>
      <c r="M24" s="128">
        <f>SUM(M25:M28)</f>
        <v>1</v>
      </c>
      <c r="N24" s="128">
        <f>SUM(N25:N28)</f>
        <v>2</v>
      </c>
      <c r="O24" s="128">
        <f>SUM(O25:O28)</f>
        <v>3</v>
      </c>
      <c r="P24" s="131" t="s">
        <v>437</v>
      </c>
      <c r="Q24" s="46">
        <f>SUM(Q25:Q28)</f>
        <v>2</v>
      </c>
      <c r="R24" s="46">
        <f>SUM(R25:R28)</f>
        <v>1</v>
      </c>
    </row>
    <row r="25" spans="1:18" ht="15" customHeight="1">
      <c r="A25" s="344"/>
      <c r="B25" s="344" t="s">
        <v>351</v>
      </c>
      <c r="C25" s="348" t="s">
        <v>345</v>
      </c>
      <c r="D25" s="348"/>
      <c r="E25" s="112">
        <f>SUM(E26:E33)</f>
        <v>16</v>
      </c>
      <c r="G25" s="372"/>
      <c r="H25" s="355"/>
      <c r="I25" s="132"/>
      <c r="J25" s="110" t="s">
        <v>324</v>
      </c>
      <c r="K25" s="127">
        <v>2</v>
      </c>
      <c r="L25" s="130" t="s">
        <v>423</v>
      </c>
      <c r="M25" s="128">
        <v>1</v>
      </c>
      <c r="N25" s="128">
        <v>2</v>
      </c>
      <c r="O25" s="128">
        <v>3</v>
      </c>
      <c r="P25" s="131" t="s">
        <v>423</v>
      </c>
      <c r="Q25" s="46">
        <v>2</v>
      </c>
      <c r="R25" s="46">
        <v>1</v>
      </c>
    </row>
    <row r="26" spans="1:18" ht="15" customHeight="1">
      <c r="A26" s="344"/>
      <c r="B26" s="344"/>
      <c r="C26" s="114"/>
      <c r="D26" s="110" t="s">
        <v>352</v>
      </c>
      <c r="E26" s="112">
        <v>1</v>
      </c>
      <c r="G26" s="372"/>
      <c r="H26" s="355"/>
      <c r="I26" s="132"/>
      <c r="J26" s="110" t="s">
        <v>325</v>
      </c>
      <c r="K26" s="130" t="s">
        <v>424</v>
      </c>
      <c r="L26" s="130" t="s">
        <v>424</v>
      </c>
      <c r="M26" s="131" t="s">
        <v>424</v>
      </c>
      <c r="N26" s="131" t="s">
        <v>424</v>
      </c>
      <c r="O26" s="131" t="s">
        <v>424</v>
      </c>
      <c r="P26" s="131" t="s">
        <v>424</v>
      </c>
      <c r="Q26" s="131" t="s">
        <v>36</v>
      </c>
      <c r="R26" s="131" t="s">
        <v>10</v>
      </c>
    </row>
    <row r="27" spans="1:18" ht="15" customHeight="1">
      <c r="A27" s="344"/>
      <c r="B27" s="344"/>
      <c r="C27" s="114"/>
      <c r="D27" s="142" t="s">
        <v>353</v>
      </c>
      <c r="E27" s="112">
        <v>4</v>
      </c>
      <c r="G27" s="372"/>
      <c r="H27" s="355"/>
      <c r="I27" s="132"/>
      <c r="J27" s="110" t="s">
        <v>327</v>
      </c>
      <c r="K27" s="130" t="s">
        <v>434</v>
      </c>
      <c r="L27" s="130" t="s">
        <v>434</v>
      </c>
      <c r="M27" s="131" t="s">
        <v>434</v>
      </c>
      <c r="N27" s="131" t="s">
        <v>434</v>
      </c>
      <c r="O27" s="131" t="s">
        <v>434</v>
      </c>
      <c r="P27" s="131" t="s">
        <v>434</v>
      </c>
      <c r="Q27" s="131" t="s">
        <v>36</v>
      </c>
      <c r="R27" s="131" t="s">
        <v>10</v>
      </c>
    </row>
    <row r="28" spans="1:18" ht="15" customHeight="1">
      <c r="A28" s="344"/>
      <c r="B28" s="344"/>
      <c r="C28" s="114"/>
      <c r="D28" s="110" t="s">
        <v>354</v>
      </c>
      <c r="E28" s="112">
        <v>6</v>
      </c>
      <c r="G28" s="372"/>
      <c r="H28" s="355"/>
      <c r="I28" s="132"/>
      <c r="J28" s="110" t="s">
        <v>26</v>
      </c>
      <c r="K28" s="130" t="s">
        <v>426</v>
      </c>
      <c r="L28" s="130" t="s">
        <v>426</v>
      </c>
      <c r="M28" s="131" t="s">
        <v>426</v>
      </c>
      <c r="N28" s="131" t="s">
        <v>426</v>
      </c>
      <c r="O28" s="131" t="s">
        <v>426</v>
      </c>
      <c r="P28" s="131" t="s">
        <v>426</v>
      </c>
      <c r="Q28" s="131" t="s">
        <v>36</v>
      </c>
      <c r="R28" s="131" t="s">
        <v>10</v>
      </c>
    </row>
    <row r="29" spans="1:18" ht="15" customHeight="1">
      <c r="A29" s="344"/>
      <c r="B29" s="344"/>
      <c r="C29" s="114"/>
      <c r="D29" s="110" t="s">
        <v>355</v>
      </c>
      <c r="E29" s="113" t="s">
        <v>435</v>
      </c>
      <c r="G29" s="372"/>
      <c r="H29" s="355" t="s">
        <v>331</v>
      </c>
      <c r="I29" s="348" t="s">
        <v>345</v>
      </c>
      <c r="J29" s="348"/>
      <c r="K29" s="134">
        <f>SUM(K30:K33)</f>
        <v>2</v>
      </c>
      <c r="L29" s="130" t="s">
        <v>437</v>
      </c>
      <c r="M29" s="131" t="s">
        <v>437</v>
      </c>
      <c r="N29" s="131" t="s">
        <v>437</v>
      </c>
      <c r="O29" s="131" t="s">
        <v>437</v>
      </c>
      <c r="P29" s="131" t="s">
        <v>437</v>
      </c>
      <c r="Q29" s="27">
        <f>SUM(Q30:Q33)</f>
        <v>1</v>
      </c>
      <c r="R29" s="131" t="s">
        <v>10</v>
      </c>
    </row>
    <row r="30" spans="1:18" ht="15" customHeight="1">
      <c r="A30" s="344"/>
      <c r="B30" s="344"/>
      <c r="C30" s="116"/>
      <c r="D30" s="354" t="s">
        <v>356</v>
      </c>
      <c r="E30" s="373" t="s">
        <v>436</v>
      </c>
      <c r="G30" s="372"/>
      <c r="H30" s="355"/>
      <c r="I30" s="132"/>
      <c r="J30" s="110" t="s">
        <v>332</v>
      </c>
      <c r="K30" s="130" t="s">
        <v>422</v>
      </c>
      <c r="L30" s="130" t="s">
        <v>422</v>
      </c>
      <c r="M30" s="131" t="s">
        <v>422</v>
      </c>
      <c r="N30" s="131" t="s">
        <v>422</v>
      </c>
      <c r="O30" s="131" t="s">
        <v>422</v>
      </c>
      <c r="P30" s="131" t="s">
        <v>422</v>
      </c>
      <c r="Q30" s="131" t="s">
        <v>10</v>
      </c>
      <c r="R30" s="131" t="s">
        <v>10</v>
      </c>
    </row>
    <row r="31" spans="1:18" ht="15" customHeight="1">
      <c r="A31" s="344"/>
      <c r="B31" s="344"/>
      <c r="C31" s="117"/>
      <c r="D31" s="354"/>
      <c r="E31" s="373"/>
      <c r="G31" s="372"/>
      <c r="H31" s="355"/>
      <c r="I31" s="132"/>
      <c r="J31" s="115" t="s">
        <v>333</v>
      </c>
      <c r="K31" s="127">
        <v>1</v>
      </c>
      <c r="L31" s="130" t="s">
        <v>419</v>
      </c>
      <c r="M31" s="131" t="s">
        <v>419</v>
      </c>
      <c r="N31" s="131" t="s">
        <v>419</v>
      </c>
      <c r="O31" s="131" t="s">
        <v>419</v>
      </c>
      <c r="P31" s="131" t="s">
        <v>419</v>
      </c>
      <c r="Q31" s="46">
        <v>1</v>
      </c>
      <c r="R31" s="131" t="s">
        <v>10</v>
      </c>
    </row>
    <row r="32" spans="1:18" ht="15" customHeight="1">
      <c r="A32" s="344"/>
      <c r="B32" s="344"/>
      <c r="C32" s="114"/>
      <c r="D32" s="110" t="s">
        <v>357</v>
      </c>
      <c r="E32" s="113" t="s">
        <v>426</v>
      </c>
      <c r="G32" s="372"/>
      <c r="H32" s="355"/>
      <c r="I32" s="132"/>
      <c r="J32" s="115" t="s">
        <v>334</v>
      </c>
      <c r="K32" s="127">
        <v>1</v>
      </c>
      <c r="L32" s="130" t="s">
        <v>439</v>
      </c>
      <c r="M32" s="131" t="s">
        <v>439</v>
      </c>
      <c r="N32" s="131" t="s">
        <v>439</v>
      </c>
      <c r="O32" s="131" t="s">
        <v>439</v>
      </c>
      <c r="P32" s="131" t="s">
        <v>439</v>
      </c>
      <c r="Q32" s="131" t="s">
        <v>36</v>
      </c>
      <c r="R32" s="131" t="s">
        <v>10</v>
      </c>
    </row>
    <row r="33" spans="1:18" ht="15" customHeight="1">
      <c r="A33" s="344"/>
      <c r="B33" s="344"/>
      <c r="C33" s="114"/>
      <c r="D33" s="110" t="s">
        <v>26</v>
      </c>
      <c r="E33" s="113">
        <v>5</v>
      </c>
      <c r="G33" s="372"/>
      <c r="H33" s="355"/>
      <c r="I33" s="132"/>
      <c r="J33" s="133" t="s">
        <v>268</v>
      </c>
      <c r="K33" s="130" t="s">
        <v>427</v>
      </c>
      <c r="L33" s="130" t="s">
        <v>427</v>
      </c>
      <c r="M33" s="131" t="s">
        <v>427</v>
      </c>
      <c r="N33" s="131" t="s">
        <v>427</v>
      </c>
      <c r="O33" s="131" t="s">
        <v>427</v>
      </c>
      <c r="P33" s="131" t="s">
        <v>427</v>
      </c>
      <c r="Q33" s="131" t="s">
        <v>36</v>
      </c>
      <c r="R33" s="131" t="s">
        <v>10</v>
      </c>
    </row>
    <row r="34" spans="1:18" ht="15" customHeight="1">
      <c r="A34" s="118"/>
      <c r="B34" s="347" t="s">
        <v>273</v>
      </c>
      <c r="C34" s="348"/>
      <c r="D34" s="348"/>
      <c r="E34" s="112">
        <v>21</v>
      </c>
      <c r="G34" s="372"/>
      <c r="H34" s="355" t="s">
        <v>26</v>
      </c>
      <c r="I34" s="348" t="s">
        <v>345</v>
      </c>
      <c r="J34" s="348"/>
      <c r="K34" s="130">
        <f aca="true" t="shared" si="3" ref="K34:P34">SUM(K35:K39)</f>
        <v>87</v>
      </c>
      <c r="L34" s="130">
        <f t="shared" si="3"/>
        <v>23</v>
      </c>
      <c r="M34" s="131">
        <f t="shared" si="3"/>
        <v>100</v>
      </c>
      <c r="N34" s="131">
        <f t="shared" si="3"/>
        <v>12</v>
      </c>
      <c r="O34" s="131">
        <f t="shared" si="3"/>
        <v>52</v>
      </c>
      <c r="P34" s="131">
        <f t="shared" si="3"/>
        <v>15</v>
      </c>
      <c r="Q34" s="47">
        <f>SUM(Q35:Q39)</f>
        <v>66</v>
      </c>
      <c r="R34" s="47">
        <f>SUM(R35:R39)</f>
        <v>13</v>
      </c>
    </row>
    <row r="35" spans="1:18" ht="15" customHeight="1">
      <c r="A35" s="118"/>
      <c r="B35" s="347" t="s">
        <v>274</v>
      </c>
      <c r="C35" s="348"/>
      <c r="D35" s="348"/>
      <c r="E35" s="112">
        <v>9</v>
      </c>
      <c r="G35" s="372"/>
      <c r="H35" s="355"/>
      <c r="I35" s="132"/>
      <c r="J35" s="133" t="s">
        <v>358</v>
      </c>
      <c r="K35" s="130">
        <v>1</v>
      </c>
      <c r="L35" s="130">
        <v>1</v>
      </c>
      <c r="M35" s="131">
        <v>6</v>
      </c>
      <c r="N35" s="131">
        <v>1</v>
      </c>
      <c r="O35" s="131" t="s">
        <v>422</v>
      </c>
      <c r="P35" s="131">
        <v>1</v>
      </c>
      <c r="Q35" s="46">
        <v>2</v>
      </c>
      <c r="R35" s="131" t="s">
        <v>10</v>
      </c>
    </row>
    <row r="36" spans="1:18" ht="13.5" customHeight="1">
      <c r="A36" s="119"/>
      <c r="B36" s="374" t="s">
        <v>359</v>
      </c>
      <c r="C36" s="375"/>
      <c r="D36" s="375"/>
      <c r="E36" s="112">
        <v>587</v>
      </c>
      <c r="G36" s="372"/>
      <c r="H36" s="355"/>
      <c r="I36" s="356"/>
      <c r="J36" s="376" t="s">
        <v>395</v>
      </c>
      <c r="K36" s="378">
        <v>85</v>
      </c>
      <c r="L36" s="378">
        <v>22</v>
      </c>
      <c r="M36" s="271">
        <v>90</v>
      </c>
      <c r="N36" s="271">
        <v>11</v>
      </c>
      <c r="O36" s="271">
        <v>46</v>
      </c>
      <c r="P36" s="271">
        <v>14</v>
      </c>
      <c r="Q36" s="276">
        <v>51</v>
      </c>
      <c r="R36" s="276">
        <v>9</v>
      </c>
    </row>
    <row r="37" spans="1:18" ht="4.5" customHeight="1">
      <c r="A37" s="120"/>
      <c r="B37" s="121"/>
      <c r="C37" s="121"/>
      <c r="D37" s="122"/>
      <c r="E37" s="123"/>
      <c r="G37" s="372"/>
      <c r="H37" s="355"/>
      <c r="I37" s="356"/>
      <c r="J37" s="377"/>
      <c r="K37" s="378"/>
      <c r="L37" s="378"/>
      <c r="M37" s="271"/>
      <c r="N37" s="271"/>
      <c r="O37" s="271"/>
      <c r="P37" s="271"/>
      <c r="Q37" s="276"/>
      <c r="R37" s="276"/>
    </row>
    <row r="38" spans="1:18" ht="8.25" customHeight="1">
      <c r="A38" s="106"/>
      <c r="B38" s="3"/>
      <c r="C38" s="3"/>
      <c r="D38" s="3"/>
      <c r="E38" s="3"/>
      <c r="G38" s="372"/>
      <c r="H38" s="355"/>
      <c r="I38" s="356"/>
      <c r="J38" s="377"/>
      <c r="K38" s="378"/>
      <c r="L38" s="378"/>
      <c r="M38" s="271"/>
      <c r="N38" s="271"/>
      <c r="O38" s="271"/>
      <c r="P38" s="271"/>
      <c r="Q38" s="276"/>
      <c r="R38" s="276"/>
    </row>
    <row r="39" spans="7:18" ht="15" customHeight="1">
      <c r="G39" s="372"/>
      <c r="H39" s="355"/>
      <c r="I39" s="132"/>
      <c r="J39" s="133" t="s">
        <v>26</v>
      </c>
      <c r="K39" s="130">
        <v>1</v>
      </c>
      <c r="L39" s="130" t="s">
        <v>426</v>
      </c>
      <c r="M39" s="131">
        <v>4</v>
      </c>
      <c r="N39" s="131" t="s">
        <v>426</v>
      </c>
      <c r="O39" s="131">
        <v>6</v>
      </c>
      <c r="P39" s="131" t="s">
        <v>426</v>
      </c>
      <c r="Q39" s="46">
        <v>13</v>
      </c>
      <c r="R39" s="46">
        <v>4</v>
      </c>
    </row>
    <row r="40" spans="7:18" ht="21" customHeight="1">
      <c r="G40" s="344" t="s">
        <v>360</v>
      </c>
      <c r="H40" s="348" t="s">
        <v>272</v>
      </c>
      <c r="I40" s="348"/>
      <c r="J40" s="348"/>
      <c r="K40" s="353" t="s">
        <v>448</v>
      </c>
      <c r="L40" s="277"/>
      <c r="M40" s="277" t="s">
        <v>445</v>
      </c>
      <c r="N40" s="277"/>
      <c r="O40" s="277" t="s">
        <v>444</v>
      </c>
      <c r="P40" s="277"/>
      <c r="Q40" s="264" t="s">
        <v>443</v>
      </c>
      <c r="R40" s="264"/>
    </row>
    <row r="41" spans="6:18" ht="15" customHeight="1">
      <c r="F41" s="2"/>
      <c r="G41" s="344"/>
      <c r="H41" s="132"/>
      <c r="I41" s="349" t="s">
        <v>354</v>
      </c>
      <c r="J41" s="350"/>
      <c r="K41" s="351" t="s">
        <v>447</v>
      </c>
      <c r="L41" s="351"/>
      <c r="M41" s="280" t="s">
        <v>446</v>
      </c>
      <c r="N41" s="280"/>
      <c r="O41" s="280" t="s">
        <v>445</v>
      </c>
      <c r="P41" s="280"/>
      <c r="Q41" s="263" t="s">
        <v>442</v>
      </c>
      <c r="R41" s="263"/>
    </row>
    <row r="42" spans="1:18" ht="10.5" customHeight="1">
      <c r="A42" s="29" t="s">
        <v>385</v>
      </c>
      <c r="B42" s="29"/>
      <c r="C42" s="29"/>
      <c r="D42" s="29"/>
      <c r="E42" s="29"/>
      <c r="G42" s="344"/>
      <c r="H42" s="135"/>
      <c r="I42" s="345" t="s">
        <v>361</v>
      </c>
      <c r="J42" s="346"/>
      <c r="K42" s="352" t="s">
        <v>41</v>
      </c>
      <c r="L42" s="352"/>
      <c r="M42" s="273" t="s">
        <v>41</v>
      </c>
      <c r="N42" s="273"/>
      <c r="O42" s="273" t="s">
        <v>41</v>
      </c>
      <c r="P42" s="273"/>
      <c r="Q42" s="281" t="s">
        <v>441</v>
      </c>
      <c r="R42" s="281"/>
    </row>
    <row r="43" spans="1:18" ht="10.5" customHeight="1">
      <c r="A43" s="29"/>
      <c r="B43" s="29"/>
      <c r="C43" s="29"/>
      <c r="D43" s="29"/>
      <c r="E43" s="29"/>
      <c r="G43" s="344"/>
      <c r="H43" s="136"/>
      <c r="I43" s="345"/>
      <c r="J43" s="346"/>
      <c r="K43" s="352"/>
      <c r="L43" s="352"/>
      <c r="M43" s="273"/>
      <c r="N43" s="273"/>
      <c r="O43" s="273"/>
      <c r="P43" s="273"/>
      <c r="Q43" s="281"/>
      <c r="R43" s="281"/>
    </row>
    <row r="44" spans="1:18" ht="15" customHeight="1">
      <c r="A44" s="29"/>
      <c r="B44" s="29"/>
      <c r="C44" s="29"/>
      <c r="D44" s="29"/>
      <c r="E44" s="29"/>
      <c r="G44" s="344"/>
      <c r="H44" s="132"/>
      <c r="I44" s="347" t="s">
        <v>362</v>
      </c>
      <c r="J44" s="348"/>
      <c r="K44" s="351" t="s">
        <v>41</v>
      </c>
      <c r="L44" s="351"/>
      <c r="M44" s="280" t="s">
        <v>41</v>
      </c>
      <c r="N44" s="280"/>
      <c r="O44" s="280" t="s">
        <v>41</v>
      </c>
      <c r="P44" s="280"/>
      <c r="Q44" s="280" t="s">
        <v>36</v>
      </c>
      <c r="R44" s="280"/>
    </row>
    <row r="45" spans="1:18" ht="15" customHeight="1">
      <c r="A45" s="29"/>
      <c r="B45" s="29"/>
      <c r="C45" s="29"/>
      <c r="D45" s="29"/>
      <c r="E45" s="29"/>
      <c r="G45" s="344"/>
      <c r="H45" s="132"/>
      <c r="I45" s="347" t="s">
        <v>26</v>
      </c>
      <c r="J45" s="348"/>
      <c r="K45" s="262" t="s">
        <v>449</v>
      </c>
      <c r="L45" s="343"/>
      <c r="M45" s="272" t="s">
        <v>447</v>
      </c>
      <c r="N45" s="272"/>
      <c r="O45" s="272" t="s">
        <v>446</v>
      </c>
      <c r="P45" s="272"/>
      <c r="Q45" s="279" t="s">
        <v>440</v>
      </c>
      <c r="R45" s="279"/>
    </row>
    <row r="46" spans="1:18" ht="15" customHeight="1">
      <c r="A46" s="29"/>
      <c r="B46" s="29"/>
      <c r="C46" s="29"/>
      <c r="D46" s="29"/>
      <c r="E46" s="29"/>
      <c r="G46" s="265" t="s">
        <v>273</v>
      </c>
      <c r="H46" s="266"/>
      <c r="I46" s="266"/>
      <c r="J46" s="267"/>
      <c r="K46" s="137">
        <v>4</v>
      </c>
      <c r="L46" s="138">
        <v>2</v>
      </c>
      <c r="M46" s="128">
        <v>10</v>
      </c>
      <c r="N46" s="128">
        <v>1</v>
      </c>
      <c r="O46" s="128">
        <v>25</v>
      </c>
      <c r="P46" s="128">
        <v>4</v>
      </c>
      <c r="Q46" s="46">
        <v>19</v>
      </c>
      <c r="R46" s="46">
        <v>1</v>
      </c>
    </row>
    <row r="47" spans="1:18" ht="15" customHeight="1">
      <c r="A47" s="29"/>
      <c r="B47" s="29"/>
      <c r="C47" s="29"/>
      <c r="D47" s="29"/>
      <c r="E47" s="29"/>
      <c r="G47" s="265" t="s">
        <v>274</v>
      </c>
      <c r="H47" s="266"/>
      <c r="I47" s="266"/>
      <c r="J47" s="267"/>
      <c r="K47" s="137">
        <v>2</v>
      </c>
      <c r="L47" s="138">
        <v>1</v>
      </c>
      <c r="M47" s="128">
        <v>4</v>
      </c>
      <c r="N47" s="128">
        <v>4</v>
      </c>
      <c r="O47" s="128">
        <v>1</v>
      </c>
      <c r="P47" s="128">
        <v>4</v>
      </c>
      <c r="Q47" s="131" t="s">
        <v>10</v>
      </c>
      <c r="R47" s="46">
        <v>1</v>
      </c>
    </row>
    <row r="48" spans="1:18" ht="15" customHeight="1">
      <c r="A48" s="29"/>
      <c r="B48" s="29"/>
      <c r="C48" s="29"/>
      <c r="D48" s="29"/>
      <c r="E48" s="29"/>
      <c r="G48" s="268" t="s">
        <v>359</v>
      </c>
      <c r="H48" s="269"/>
      <c r="I48" s="269"/>
      <c r="J48" s="270"/>
      <c r="K48" s="137">
        <v>361</v>
      </c>
      <c r="L48" s="138">
        <v>93</v>
      </c>
      <c r="M48" s="128">
        <v>524</v>
      </c>
      <c r="N48" s="128">
        <v>105</v>
      </c>
      <c r="O48" s="128">
        <v>610</v>
      </c>
      <c r="P48" s="128">
        <v>129</v>
      </c>
      <c r="Q48" s="46">
        <v>654</v>
      </c>
      <c r="R48" s="46">
        <v>157</v>
      </c>
    </row>
    <row r="49" spans="7:18" ht="4.5" customHeight="1">
      <c r="G49" s="139"/>
      <c r="H49" s="139"/>
      <c r="I49" s="139"/>
      <c r="J49" s="140"/>
      <c r="K49" s="141"/>
      <c r="L49" s="141"/>
      <c r="M49" s="99"/>
      <c r="N49" s="99"/>
      <c r="O49" s="99"/>
      <c r="P49" s="99"/>
      <c r="Q49" s="12"/>
      <c r="R49" s="12"/>
    </row>
    <row r="50" spans="1:18" ht="13.5">
      <c r="A50" s="109" t="s">
        <v>508</v>
      </c>
      <c r="B50" s="51"/>
      <c r="C50" s="28"/>
      <c r="D50" s="28"/>
      <c r="G50" s="3"/>
      <c r="H50" s="3"/>
      <c r="I50" s="3"/>
      <c r="J50" s="3"/>
      <c r="K50" s="3"/>
      <c r="L50" s="3"/>
      <c r="M50" s="39"/>
      <c r="N50" s="39"/>
      <c r="O50" s="39"/>
      <c r="P50" s="39"/>
      <c r="Q50" s="3"/>
      <c r="R50" s="3"/>
    </row>
    <row r="51" spans="1:16" ht="13.5">
      <c r="A51" s="109" t="s">
        <v>431</v>
      </c>
      <c r="B51" s="48"/>
      <c r="C51" s="28"/>
      <c r="D51" s="28"/>
      <c r="M51" s="9"/>
      <c r="N51" s="9"/>
      <c r="O51" s="9"/>
      <c r="P51" s="9"/>
    </row>
    <row r="52" spans="1:16" ht="13.5">
      <c r="A52" s="109" t="s">
        <v>432</v>
      </c>
      <c r="C52" s="28"/>
      <c r="D52" s="28"/>
      <c r="M52" s="9"/>
      <c r="N52" s="9"/>
      <c r="O52" s="9"/>
      <c r="P52" s="9"/>
    </row>
    <row r="53" spans="1:16" s="253" customFormat="1" ht="13.5">
      <c r="A53" s="109" t="s">
        <v>514</v>
      </c>
      <c r="M53" s="254"/>
      <c r="N53" s="254"/>
      <c r="O53" s="254"/>
      <c r="P53" s="254"/>
    </row>
    <row r="54" spans="13:16" ht="13.5">
      <c r="M54" s="9"/>
      <c r="N54" s="9"/>
      <c r="O54" s="9"/>
      <c r="P54" s="9"/>
    </row>
    <row r="55" spans="13:16" ht="13.5">
      <c r="M55" s="9"/>
      <c r="N55" s="9"/>
      <c r="O55" s="9"/>
      <c r="P55" s="9"/>
    </row>
    <row r="56" spans="13:16" ht="13.5">
      <c r="M56" s="9"/>
      <c r="N56" s="9"/>
      <c r="O56" s="9"/>
      <c r="P56" s="9"/>
    </row>
    <row r="57" spans="13:16" ht="13.5">
      <c r="M57" s="9"/>
      <c r="N57" s="9"/>
      <c r="O57" s="9"/>
      <c r="P57" s="9"/>
    </row>
  </sheetData>
  <mergeCells count="80">
    <mergeCell ref="M4:N4"/>
    <mergeCell ref="I24:J24"/>
    <mergeCell ref="H40:J40"/>
    <mergeCell ref="M36:M38"/>
    <mergeCell ref="J36:J38"/>
    <mergeCell ref="K36:K38"/>
    <mergeCell ref="L36:L38"/>
    <mergeCell ref="I34:J34"/>
    <mergeCell ref="K4:L4"/>
    <mergeCell ref="G4:J5"/>
    <mergeCell ref="H6:J8"/>
    <mergeCell ref="C10:D10"/>
    <mergeCell ref="B9:D9"/>
    <mergeCell ref="G6:G39"/>
    <mergeCell ref="E22:E23"/>
    <mergeCell ref="E30:E31"/>
    <mergeCell ref="B34:D34"/>
    <mergeCell ref="B36:D36"/>
    <mergeCell ref="I29:J29"/>
    <mergeCell ref="H29:H33"/>
    <mergeCell ref="A4:D5"/>
    <mergeCell ref="E4:E5"/>
    <mergeCell ref="C20:D20"/>
    <mergeCell ref="C11:C14"/>
    <mergeCell ref="C15:C18"/>
    <mergeCell ref="I21:J21"/>
    <mergeCell ref="H14:H20"/>
    <mergeCell ref="H24:H28"/>
    <mergeCell ref="H21:H23"/>
    <mergeCell ref="I9:J9"/>
    <mergeCell ref="H9:H13"/>
    <mergeCell ref="A6:D8"/>
    <mergeCell ref="E6:E8"/>
    <mergeCell ref="A9:A33"/>
    <mergeCell ref="C24:D24"/>
    <mergeCell ref="B10:B24"/>
    <mergeCell ref="C21:C23"/>
    <mergeCell ref="D22:D23"/>
    <mergeCell ref="I14:J14"/>
    <mergeCell ref="C25:D25"/>
    <mergeCell ref="B25:B33"/>
    <mergeCell ref="D30:D31"/>
    <mergeCell ref="N36:N38"/>
    <mergeCell ref="B35:D35"/>
    <mergeCell ref="H34:H39"/>
    <mergeCell ref="I36:I38"/>
    <mergeCell ref="K44:L44"/>
    <mergeCell ref="K42:L43"/>
    <mergeCell ref="K41:L41"/>
    <mergeCell ref="M40:N40"/>
    <mergeCell ref="M41:N41"/>
    <mergeCell ref="M42:N43"/>
    <mergeCell ref="M44:N44"/>
    <mergeCell ref="K40:L40"/>
    <mergeCell ref="G46:J46"/>
    <mergeCell ref="G47:J47"/>
    <mergeCell ref="G48:J48"/>
    <mergeCell ref="M45:N45"/>
    <mergeCell ref="K45:L45"/>
    <mergeCell ref="G40:G45"/>
    <mergeCell ref="I42:J43"/>
    <mergeCell ref="I45:J45"/>
    <mergeCell ref="I44:J44"/>
    <mergeCell ref="I41:J41"/>
    <mergeCell ref="Q36:Q38"/>
    <mergeCell ref="R36:R38"/>
    <mergeCell ref="O41:P41"/>
    <mergeCell ref="O40:P40"/>
    <mergeCell ref="Q41:R41"/>
    <mergeCell ref="Q40:R40"/>
    <mergeCell ref="Q45:R45"/>
    <mergeCell ref="Q44:R44"/>
    <mergeCell ref="Q42:R43"/>
    <mergeCell ref="O4:P4"/>
    <mergeCell ref="O36:O38"/>
    <mergeCell ref="P36:P38"/>
    <mergeCell ref="O45:P45"/>
    <mergeCell ref="O44:P44"/>
    <mergeCell ref="O42:P43"/>
    <mergeCell ref="Q4:R4"/>
  </mergeCells>
  <printOptions/>
  <pageMargins left="0.5905511811023623" right="0.5905511811023623" top="0.984251968503937" bottom="0.5905511811023623" header="0.5118110236220472" footer="0.5118110236220472"/>
  <pageSetup horizontalDpi="600" verticalDpi="600" orientation="portrait" paperSize="9" r:id="rId1"/>
  <headerFooter alignWithMargins="0">
    <oddHeader>&amp;L&amp;8 158　　　司法 ・ 警察 ・ 消防</oddHeader>
  </headerFooter>
</worksheet>
</file>

<file path=xl/worksheets/sheet5.xml><?xml version="1.0" encoding="utf-8"?>
<worksheet xmlns="http://schemas.openxmlformats.org/spreadsheetml/2006/main" xmlns:r="http://schemas.openxmlformats.org/officeDocument/2006/relationships">
  <dimension ref="A1:BJ114"/>
  <sheetViews>
    <sheetView workbookViewId="0" topLeftCell="A1">
      <selection activeCell="AH21" sqref="AH21"/>
    </sheetView>
  </sheetViews>
  <sheetFormatPr defaultColWidth="9.00390625" defaultRowHeight="13.5"/>
  <cols>
    <col min="1" max="1" width="4.625" style="0" customWidth="1"/>
    <col min="2" max="2" width="4.375" style="0" customWidth="1"/>
    <col min="3" max="32" width="2.75390625" style="0" customWidth="1"/>
  </cols>
  <sheetData>
    <row r="1" spans="2:62" ht="26.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22.5" customHeight="1">
      <c r="A2" s="52" t="s">
        <v>42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2:62" ht="13.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3.5">
      <c r="A4" s="420" t="s">
        <v>2</v>
      </c>
      <c r="B4" s="405"/>
      <c r="C4" s="405" t="s">
        <v>44</v>
      </c>
      <c r="D4" s="405"/>
      <c r="E4" s="405"/>
      <c r="F4" s="413" t="s">
        <v>263</v>
      </c>
      <c r="G4" s="413"/>
      <c r="H4" s="413"/>
      <c r="I4" s="405" t="s">
        <v>43</v>
      </c>
      <c r="J4" s="405"/>
      <c r="K4" s="405"/>
      <c r="L4" s="410" t="s">
        <v>51</v>
      </c>
      <c r="M4" s="410"/>
      <c r="N4" s="410"/>
      <c r="O4" s="408" t="s">
        <v>46</v>
      </c>
      <c r="P4" s="408"/>
      <c r="Q4" s="408"/>
      <c r="R4" s="405" t="s">
        <v>47</v>
      </c>
      <c r="S4" s="405"/>
      <c r="T4" s="405"/>
      <c r="U4" s="405" t="s">
        <v>48</v>
      </c>
      <c r="V4" s="405"/>
      <c r="W4" s="405"/>
      <c r="X4" s="408" t="s">
        <v>218</v>
      </c>
      <c r="Y4" s="408"/>
      <c r="Z4" s="408"/>
      <c r="AA4" s="405" t="s">
        <v>26</v>
      </c>
      <c r="AB4" s="405"/>
      <c r="AC4" s="412"/>
      <c r="AD4" s="129"/>
      <c r="AE4" s="32"/>
      <c r="AF4" s="32"/>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3.5">
      <c r="A5" s="421"/>
      <c r="B5" s="406"/>
      <c r="C5" s="406"/>
      <c r="D5" s="406"/>
      <c r="E5" s="406"/>
      <c r="F5" s="414" t="s">
        <v>45</v>
      </c>
      <c r="G5" s="414"/>
      <c r="H5" s="414"/>
      <c r="I5" s="406"/>
      <c r="J5" s="406"/>
      <c r="K5" s="406"/>
      <c r="L5" s="407" t="s">
        <v>50</v>
      </c>
      <c r="M5" s="407"/>
      <c r="N5" s="407"/>
      <c r="O5" s="409"/>
      <c r="P5" s="409"/>
      <c r="Q5" s="409"/>
      <c r="R5" s="406"/>
      <c r="S5" s="406"/>
      <c r="T5" s="406"/>
      <c r="U5" s="406"/>
      <c r="V5" s="406"/>
      <c r="W5" s="406"/>
      <c r="X5" s="409"/>
      <c r="Y5" s="409"/>
      <c r="Z5" s="409"/>
      <c r="AA5" s="406"/>
      <c r="AB5" s="406"/>
      <c r="AC5" s="356"/>
      <c r="AD5" s="129"/>
      <c r="AE5" s="32"/>
      <c r="AF5" s="32"/>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5.25" customHeight="1">
      <c r="A6" s="119"/>
      <c r="B6" s="149"/>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2"/>
      <c r="AF6" s="2"/>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3.5" customHeight="1">
      <c r="A7" s="426" t="s">
        <v>259</v>
      </c>
      <c r="B7" s="427"/>
      <c r="C7" s="393">
        <f>SUM(F7:AF7)</f>
        <v>593</v>
      </c>
      <c r="D7" s="393"/>
      <c r="E7" s="393"/>
      <c r="F7" s="393">
        <v>137</v>
      </c>
      <c r="G7" s="393"/>
      <c r="H7" s="393"/>
      <c r="I7" s="393">
        <v>259</v>
      </c>
      <c r="J7" s="393"/>
      <c r="K7" s="393"/>
      <c r="L7" s="393">
        <v>152</v>
      </c>
      <c r="M7" s="393"/>
      <c r="N7" s="393"/>
      <c r="O7" s="393">
        <v>21</v>
      </c>
      <c r="P7" s="393"/>
      <c r="Q7" s="393"/>
      <c r="R7" s="393">
        <v>13</v>
      </c>
      <c r="S7" s="393"/>
      <c r="T7" s="393"/>
      <c r="U7" s="393">
        <v>1</v>
      </c>
      <c r="V7" s="393"/>
      <c r="W7" s="393"/>
      <c r="X7" s="393" t="s">
        <v>450</v>
      </c>
      <c r="Y7" s="393"/>
      <c r="Z7" s="393"/>
      <c r="AA7" s="393">
        <v>10</v>
      </c>
      <c r="AB7" s="393"/>
      <c r="AC7" s="393"/>
      <c r="AD7" s="151"/>
      <c r="AE7" s="33"/>
      <c r="AF7" s="33"/>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5.25" customHeight="1">
      <c r="A8" s="152"/>
      <c r="B8" s="153"/>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0"/>
      <c r="AE8" s="1"/>
      <c r="AF8" s="1"/>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3.5" customHeight="1">
      <c r="A9" s="420" t="s">
        <v>49</v>
      </c>
      <c r="B9" s="405"/>
      <c r="C9" s="389" t="s">
        <v>44</v>
      </c>
      <c r="D9" s="415"/>
      <c r="E9" s="387" t="s">
        <v>276</v>
      </c>
      <c r="F9" s="416"/>
      <c r="G9" s="389" t="s">
        <v>277</v>
      </c>
      <c r="H9" s="389"/>
      <c r="I9" s="389" t="s">
        <v>43</v>
      </c>
      <c r="J9" s="389"/>
      <c r="K9" s="387" t="s">
        <v>278</v>
      </c>
      <c r="L9" s="387"/>
      <c r="M9" s="387" t="s">
        <v>451</v>
      </c>
      <c r="N9" s="387"/>
      <c r="O9" s="387" t="s">
        <v>280</v>
      </c>
      <c r="P9" s="387"/>
      <c r="Q9" s="387" t="s">
        <v>282</v>
      </c>
      <c r="R9" s="387"/>
      <c r="S9" s="389" t="s">
        <v>47</v>
      </c>
      <c r="T9" s="389"/>
      <c r="U9" s="387" t="s">
        <v>284</v>
      </c>
      <c r="V9" s="387"/>
      <c r="W9" s="389" t="s">
        <v>48</v>
      </c>
      <c r="X9" s="389"/>
      <c r="Y9" s="389" t="s">
        <v>286</v>
      </c>
      <c r="Z9" s="389"/>
      <c r="AA9" s="387" t="s">
        <v>278</v>
      </c>
      <c r="AB9" s="387"/>
      <c r="AC9" s="389" t="s">
        <v>26</v>
      </c>
      <c r="AD9" s="390"/>
      <c r="AE9" s="1"/>
      <c r="AF9" s="1"/>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3.5" customHeight="1">
      <c r="A10" s="421"/>
      <c r="B10" s="406"/>
      <c r="C10" s="391"/>
      <c r="D10" s="391"/>
      <c r="E10" s="388" t="s">
        <v>275</v>
      </c>
      <c r="F10" s="388"/>
      <c r="G10" s="395"/>
      <c r="H10" s="395"/>
      <c r="I10" s="395"/>
      <c r="J10" s="395"/>
      <c r="K10" s="388" t="s">
        <v>279</v>
      </c>
      <c r="L10" s="388"/>
      <c r="M10" s="388" t="s">
        <v>452</v>
      </c>
      <c r="N10" s="388"/>
      <c r="O10" s="388" t="s">
        <v>281</v>
      </c>
      <c r="P10" s="388"/>
      <c r="Q10" s="388" t="s">
        <v>283</v>
      </c>
      <c r="R10" s="388"/>
      <c r="S10" s="395"/>
      <c r="T10" s="395"/>
      <c r="U10" s="388" t="s">
        <v>285</v>
      </c>
      <c r="V10" s="388"/>
      <c r="W10" s="395"/>
      <c r="X10" s="395"/>
      <c r="Y10" s="395"/>
      <c r="Z10" s="395"/>
      <c r="AA10" s="388" t="s">
        <v>287</v>
      </c>
      <c r="AB10" s="388"/>
      <c r="AC10" s="391"/>
      <c r="AD10" s="392"/>
      <c r="AE10" s="1"/>
      <c r="AF10" s="1"/>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3.5">
      <c r="A11" s="424" t="s">
        <v>453</v>
      </c>
      <c r="B11" s="425"/>
      <c r="C11" s="393">
        <f>SUM(E11:AD11)</f>
        <v>655</v>
      </c>
      <c r="D11" s="393"/>
      <c r="E11" s="393">
        <v>135</v>
      </c>
      <c r="F11" s="394"/>
      <c r="G11" s="393">
        <v>193</v>
      </c>
      <c r="H11" s="394"/>
      <c r="I11" s="393">
        <v>87</v>
      </c>
      <c r="J11" s="394"/>
      <c r="K11" s="393">
        <v>85</v>
      </c>
      <c r="L11" s="394"/>
      <c r="M11" s="393">
        <v>16</v>
      </c>
      <c r="N11" s="394"/>
      <c r="O11" s="393">
        <v>25</v>
      </c>
      <c r="P11" s="394"/>
      <c r="Q11" s="393">
        <v>37</v>
      </c>
      <c r="R11" s="394"/>
      <c r="S11" s="393">
        <v>21</v>
      </c>
      <c r="T11" s="394"/>
      <c r="U11" s="393">
        <v>9</v>
      </c>
      <c r="V11" s="394"/>
      <c r="W11" s="393">
        <v>1</v>
      </c>
      <c r="X11" s="394"/>
      <c r="Y11" s="393">
        <v>9</v>
      </c>
      <c r="Z11" s="394"/>
      <c r="AA11" s="393">
        <v>12</v>
      </c>
      <c r="AB11" s="394"/>
      <c r="AC11" s="393">
        <v>25</v>
      </c>
      <c r="AD11" s="394"/>
      <c r="AE11" s="1"/>
      <c r="AF11" s="1"/>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3.5">
      <c r="A12" s="422" t="s">
        <v>454</v>
      </c>
      <c r="B12" s="423"/>
      <c r="C12" s="393">
        <f>SUM(E12:AD12)</f>
        <v>647</v>
      </c>
      <c r="D12" s="393"/>
      <c r="E12" s="326">
        <v>128</v>
      </c>
      <c r="F12" s="417"/>
      <c r="G12" s="326">
        <v>206</v>
      </c>
      <c r="H12" s="417"/>
      <c r="I12" s="326">
        <v>82</v>
      </c>
      <c r="J12" s="417"/>
      <c r="K12" s="326">
        <v>67</v>
      </c>
      <c r="L12" s="417"/>
      <c r="M12" s="326">
        <v>11</v>
      </c>
      <c r="N12" s="417"/>
      <c r="O12" s="326">
        <v>38</v>
      </c>
      <c r="P12" s="417"/>
      <c r="Q12" s="326">
        <v>18</v>
      </c>
      <c r="R12" s="417"/>
      <c r="S12" s="326">
        <v>18</v>
      </c>
      <c r="T12" s="417"/>
      <c r="U12" s="326">
        <v>9</v>
      </c>
      <c r="V12" s="417"/>
      <c r="W12" s="326">
        <v>2</v>
      </c>
      <c r="X12" s="417"/>
      <c r="Y12" s="326">
        <v>7</v>
      </c>
      <c r="Z12" s="417"/>
      <c r="AA12" s="326">
        <v>42</v>
      </c>
      <c r="AB12" s="417"/>
      <c r="AC12" s="326">
        <v>19</v>
      </c>
      <c r="AD12" s="417"/>
      <c r="AE12" s="8"/>
      <c r="AF12" s="8"/>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3.5">
      <c r="A13" s="422" t="s">
        <v>370</v>
      </c>
      <c r="B13" s="423"/>
      <c r="C13" s="393">
        <f>SUM(E13:AD13)</f>
        <v>713</v>
      </c>
      <c r="D13" s="393"/>
      <c r="E13" s="326">
        <v>160</v>
      </c>
      <c r="F13" s="326"/>
      <c r="G13" s="326">
        <v>239</v>
      </c>
      <c r="H13" s="326"/>
      <c r="I13" s="326">
        <v>83</v>
      </c>
      <c r="J13" s="326"/>
      <c r="K13" s="326">
        <v>64</v>
      </c>
      <c r="L13" s="326"/>
      <c r="M13" s="326">
        <v>7</v>
      </c>
      <c r="N13" s="326"/>
      <c r="O13" s="326">
        <v>48</v>
      </c>
      <c r="P13" s="326"/>
      <c r="Q13" s="326">
        <v>31</v>
      </c>
      <c r="R13" s="326"/>
      <c r="S13" s="326">
        <v>20</v>
      </c>
      <c r="T13" s="326"/>
      <c r="U13" s="326">
        <v>6</v>
      </c>
      <c r="V13" s="326"/>
      <c r="W13" s="326">
        <v>2</v>
      </c>
      <c r="X13" s="326"/>
      <c r="Y13" s="326">
        <v>1</v>
      </c>
      <c r="Z13" s="326"/>
      <c r="AA13" s="326">
        <v>37</v>
      </c>
      <c r="AB13" s="326"/>
      <c r="AC13" s="326">
        <v>15</v>
      </c>
      <c r="AD13" s="326"/>
      <c r="AE13" s="8"/>
      <c r="AF13" s="8"/>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3.5">
      <c r="A14" s="428" t="s">
        <v>396</v>
      </c>
      <c r="B14" s="429"/>
      <c r="C14" s="323">
        <f>SUM(C16:D28)</f>
        <v>787</v>
      </c>
      <c r="D14" s="323"/>
      <c r="E14" s="323">
        <f>SUM(E16:F28)</f>
        <v>173</v>
      </c>
      <c r="F14" s="323"/>
      <c r="G14" s="323">
        <f>SUM(G16:H28)</f>
        <v>306</v>
      </c>
      <c r="H14" s="323"/>
      <c r="I14" s="323">
        <f>SUM(I16:J28)</f>
        <v>87</v>
      </c>
      <c r="J14" s="323"/>
      <c r="K14" s="323">
        <f>SUM(K16:L28)</f>
        <v>75</v>
      </c>
      <c r="L14" s="323"/>
      <c r="M14" s="323">
        <f>SUM(M16:N28)</f>
        <v>7</v>
      </c>
      <c r="N14" s="323"/>
      <c r="O14" s="323">
        <f>SUM(O16:P28)</f>
        <v>43</v>
      </c>
      <c r="P14" s="323"/>
      <c r="Q14" s="323">
        <f>SUM(Q16:R28)</f>
        <v>29</v>
      </c>
      <c r="R14" s="323"/>
      <c r="S14" s="323">
        <f>SUM(S16:T28)</f>
        <v>26</v>
      </c>
      <c r="T14" s="323"/>
      <c r="U14" s="323">
        <f>SUM(U16:V28)</f>
        <v>11</v>
      </c>
      <c r="V14" s="323"/>
      <c r="W14" s="323">
        <f>SUM(W16:X28)</f>
        <v>2</v>
      </c>
      <c r="X14" s="323"/>
      <c r="Y14" s="323">
        <f>SUM(Y16:Z28)</f>
        <v>1</v>
      </c>
      <c r="Z14" s="323"/>
      <c r="AA14" s="323">
        <f>SUM(AA16:AB28)</f>
        <v>9</v>
      </c>
      <c r="AB14" s="323"/>
      <c r="AC14" s="323">
        <f>SUM(AC16:AD28)</f>
        <v>18</v>
      </c>
      <c r="AD14" s="323"/>
      <c r="AE14" s="8"/>
      <c r="AF14" s="8"/>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5.25" customHeight="1">
      <c r="A15" s="12"/>
      <c r="B15" s="14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3.5">
      <c r="A16" s="156" t="s">
        <v>455</v>
      </c>
      <c r="B16" s="157" t="s">
        <v>456</v>
      </c>
      <c r="C16" s="326">
        <f>SUM(E16:AD16)</f>
        <v>61</v>
      </c>
      <c r="D16" s="403"/>
      <c r="E16" s="326">
        <v>15</v>
      </c>
      <c r="F16" s="326"/>
      <c r="G16" s="326">
        <v>23</v>
      </c>
      <c r="H16" s="326"/>
      <c r="I16" s="326">
        <v>7</v>
      </c>
      <c r="J16" s="326"/>
      <c r="K16" s="326">
        <v>5</v>
      </c>
      <c r="L16" s="326"/>
      <c r="M16" s="326" t="s">
        <v>437</v>
      </c>
      <c r="N16" s="326"/>
      <c r="O16" s="326">
        <v>5</v>
      </c>
      <c r="P16" s="326"/>
      <c r="Q16" s="326">
        <v>2</v>
      </c>
      <c r="R16" s="326"/>
      <c r="S16" s="326">
        <v>1</v>
      </c>
      <c r="T16" s="326"/>
      <c r="U16" s="326" t="s">
        <v>437</v>
      </c>
      <c r="V16" s="326"/>
      <c r="W16" s="326" t="s">
        <v>437</v>
      </c>
      <c r="X16" s="326"/>
      <c r="Y16" s="326">
        <v>1</v>
      </c>
      <c r="Z16" s="326"/>
      <c r="AA16" s="326">
        <v>1</v>
      </c>
      <c r="AB16" s="326"/>
      <c r="AC16" s="326">
        <v>1</v>
      </c>
      <c r="AD16" s="326"/>
      <c r="AE16" s="8"/>
      <c r="AF16" s="8"/>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3.5">
      <c r="A17" s="99"/>
      <c r="B17" s="157" t="s">
        <v>457</v>
      </c>
      <c r="C17" s="326">
        <f aca="true" t="shared" si="0" ref="C17:C28">SUM(E17:AD17)</f>
        <v>56</v>
      </c>
      <c r="D17" s="403"/>
      <c r="E17" s="326">
        <v>11</v>
      </c>
      <c r="F17" s="326"/>
      <c r="G17" s="326">
        <v>25</v>
      </c>
      <c r="H17" s="326"/>
      <c r="I17" s="326">
        <v>2</v>
      </c>
      <c r="J17" s="326"/>
      <c r="K17" s="326">
        <v>4</v>
      </c>
      <c r="L17" s="326"/>
      <c r="M17" s="326">
        <v>1</v>
      </c>
      <c r="N17" s="326"/>
      <c r="O17" s="326">
        <v>6</v>
      </c>
      <c r="P17" s="326"/>
      <c r="Q17" s="326">
        <v>2</v>
      </c>
      <c r="R17" s="326"/>
      <c r="S17" s="326">
        <v>3</v>
      </c>
      <c r="T17" s="326"/>
      <c r="U17" s="326" t="s">
        <v>437</v>
      </c>
      <c r="V17" s="326"/>
      <c r="W17" s="326">
        <v>1</v>
      </c>
      <c r="X17" s="326"/>
      <c r="Y17" s="326" t="s">
        <v>437</v>
      </c>
      <c r="Z17" s="326"/>
      <c r="AA17" s="326">
        <v>1</v>
      </c>
      <c r="AB17" s="326"/>
      <c r="AC17" s="326" t="s">
        <v>437</v>
      </c>
      <c r="AD17" s="326"/>
      <c r="AE17" s="8"/>
      <c r="AF17" s="8"/>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3.5">
      <c r="A18" s="99"/>
      <c r="B18" s="157" t="s">
        <v>291</v>
      </c>
      <c r="C18" s="326">
        <f t="shared" si="0"/>
        <v>63</v>
      </c>
      <c r="D18" s="403"/>
      <c r="E18" s="326">
        <v>18</v>
      </c>
      <c r="F18" s="326"/>
      <c r="G18" s="326">
        <v>23</v>
      </c>
      <c r="H18" s="326"/>
      <c r="I18" s="326">
        <v>5</v>
      </c>
      <c r="J18" s="326"/>
      <c r="K18" s="326">
        <v>8</v>
      </c>
      <c r="L18" s="326"/>
      <c r="M18" s="326" t="s">
        <v>437</v>
      </c>
      <c r="N18" s="326"/>
      <c r="O18" s="326">
        <v>3</v>
      </c>
      <c r="P18" s="326"/>
      <c r="Q18" s="326">
        <v>3</v>
      </c>
      <c r="R18" s="326"/>
      <c r="S18" s="326">
        <v>1</v>
      </c>
      <c r="T18" s="326"/>
      <c r="U18" s="326" t="s">
        <v>437</v>
      </c>
      <c r="V18" s="326"/>
      <c r="W18" s="326">
        <v>1</v>
      </c>
      <c r="X18" s="326"/>
      <c r="Y18" s="326" t="s">
        <v>437</v>
      </c>
      <c r="Z18" s="326"/>
      <c r="AA18" s="326">
        <v>1</v>
      </c>
      <c r="AB18" s="326"/>
      <c r="AC18" s="326" t="s">
        <v>437</v>
      </c>
      <c r="AD18" s="326"/>
      <c r="AE18" s="8"/>
      <c r="AF18" s="8"/>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3.5">
      <c r="A19" s="99"/>
      <c r="B19" s="157"/>
      <c r="C19" s="83"/>
      <c r="D19" s="256"/>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
      <c r="AF19" s="8"/>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3.5">
      <c r="A20" s="99"/>
      <c r="B20" s="157" t="s">
        <v>292</v>
      </c>
      <c r="C20" s="326">
        <f t="shared" si="0"/>
        <v>52</v>
      </c>
      <c r="D20" s="403"/>
      <c r="E20" s="326">
        <v>16</v>
      </c>
      <c r="F20" s="326"/>
      <c r="G20" s="326">
        <v>18</v>
      </c>
      <c r="H20" s="326"/>
      <c r="I20" s="326">
        <v>6</v>
      </c>
      <c r="J20" s="326"/>
      <c r="K20" s="326">
        <v>5</v>
      </c>
      <c r="L20" s="326"/>
      <c r="M20" s="326" t="s">
        <v>437</v>
      </c>
      <c r="N20" s="326"/>
      <c r="O20" s="326">
        <v>1</v>
      </c>
      <c r="P20" s="326"/>
      <c r="Q20" s="326">
        <v>1</v>
      </c>
      <c r="R20" s="326"/>
      <c r="S20" s="326">
        <v>4</v>
      </c>
      <c r="T20" s="326"/>
      <c r="U20" s="326">
        <v>1</v>
      </c>
      <c r="V20" s="326"/>
      <c r="W20" s="326" t="s">
        <v>437</v>
      </c>
      <c r="X20" s="326"/>
      <c r="Y20" s="326" t="s">
        <v>437</v>
      </c>
      <c r="Z20" s="326"/>
      <c r="AA20" s="326" t="s">
        <v>437</v>
      </c>
      <c r="AB20" s="326"/>
      <c r="AC20" s="326" t="s">
        <v>437</v>
      </c>
      <c r="AD20" s="326"/>
      <c r="AE20" s="8"/>
      <c r="AF20" s="8"/>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3.5">
      <c r="A21" s="99"/>
      <c r="B21" s="157" t="s">
        <v>293</v>
      </c>
      <c r="C21" s="326">
        <f t="shared" si="0"/>
        <v>68</v>
      </c>
      <c r="D21" s="403"/>
      <c r="E21" s="326">
        <v>11</v>
      </c>
      <c r="F21" s="326"/>
      <c r="G21" s="326">
        <v>29</v>
      </c>
      <c r="H21" s="326"/>
      <c r="I21" s="326">
        <v>13</v>
      </c>
      <c r="J21" s="326"/>
      <c r="K21" s="326">
        <v>4</v>
      </c>
      <c r="L21" s="326"/>
      <c r="M21" s="326">
        <v>1</v>
      </c>
      <c r="N21" s="326"/>
      <c r="O21" s="326">
        <v>2</v>
      </c>
      <c r="P21" s="326"/>
      <c r="Q21" s="326">
        <v>3</v>
      </c>
      <c r="R21" s="326"/>
      <c r="S21" s="326" t="s">
        <v>437</v>
      </c>
      <c r="T21" s="326"/>
      <c r="U21" s="326">
        <v>2</v>
      </c>
      <c r="V21" s="326"/>
      <c r="W21" s="326" t="s">
        <v>437</v>
      </c>
      <c r="X21" s="326"/>
      <c r="Y21" s="326" t="s">
        <v>437</v>
      </c>
      <c r="Z21" s="326"/>
      <c r="AA21" s="326">
        <v>2</v>
      </c>
      <c r="AB21" s="326"/>
      <c r="AC21" s="326">
        <v>1</v>
      </c>
      <c r="AD21" s="326"/>
      <c r="AE21" s="8"/>
      <c r="AF21" s="8"/>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3.5">
      <c r="A22" s="99"/>
      <c r="B22" s="157" t="s">
        <v>294</v>
      </c>
      <c r="C22" s="326">
        <f t="shared" si="0"/>
        <v>68</v>
      </c>
      <c r="D22" s="403"/>
      <c r="E22" s="326">
        <v>18</v>
      </c>
      <c r="F22" s="326"/>
      <c r="G22" s="326">
        <v>23</v>
      </c>
      <c r="H22" s="326"/>
      <c r="I22" s="326">
        <v>8</v>
      </c>
      <c r="J22" s="326"/>
      <c r="K22" s="326">
        <v>8</v>
      </c>
      <c r="L22" s="326"/>
      <c r="M22" s="326" t="s">
        <v>437</v>
      </c>
      <c r="N22" s="326"/>
      <c r="O22" s="326">
        <v>4</v>
      </c>
      <c r="P22" s="326"/>
      <c r="Q22" s="326">
        <v>2</v>
      </c>
      <c r="R22" s="326"/>
      <c r="S22" s="326">
        <v>1</v>
      </c>
      <c r="T22" s="326"/>
      <c r="U22" s="326">
        <v>1</v>
      </c>
      <c r="V22" s="326"/>
      <c r="W22" s="326" t="s">
        <v>437</v>
      </c>
      <c r="X22" s="326"/>
      <c r="Y22" s="326" t="s">
        <v>437</v>
      </c>
      <c r="Z22" s="326"/>
      <c r="AA22" s="326" t="s">
        <v>437</v>
      </c>
      <c r="AB22" s="326"/>
      <c r="AC22" s="326">
        <v>3</v>
      </c>
      <c r="AD22" s="326"/>
      <c r="AE22" s="8"/>
      <c r="AF22" s="8"/>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3.5">
      <c r="A23" s="99"/>
      <c r="B23" s="157" t="s">
        <v>295</v>
      </c>
      <c r="C23" s="326">
        <f t="shared" si="0"/>
        <v>63</v>
      </c>
      <c r="D23" s="403"/>
      <c r="E23" s="326">
        <v>14</v>
      </c>
      <c r="F23" s="326"/>
      <c r="G23" s="326">
        <v>23</v>
      </c>
      <c r="H23" s="326"/>
      <c r="I23" s="326">
        <v>8</v>
      </c>
      <c r="J23" s="326"/>
      <c r="K23" s="326">
        <v>6</v>
      </c>
      <c r="L23" s="326"/>
      <c r="M23" s="326">
        <v>1</v>
      </c>
      <c r="N23" s="326"/>
      <c r="O23" s="326">
        <v>2</v>
      </c>
      <c r="P23" s="326"/>
      <c r="Q23" s="326">
        <v>4</v>
      </c>
      <c r="R23" s="326"/>
      <c r="S23" s="326">
        <v>3</v>
      </c>
      <c r="T23" s="326"/>
      <c r="U23" s="326">
        <v>1</v>
      </c>
      <c r="V23" s="326"/>
      <c r="W23" s="326" t="s">
        <v>437</v>
      </c>
      <c r="X23" s="326"/>
      <c r="Y23" s="326" t="s">
        <v>437</v>
      </c>
      <c r="Z23" s="326"/>
      <c r="AA23" s="326" t="s">
        <v>437</v>
      </c>
      <c r="AB23" s="326"/>
      <c r="AC23" s="326">
        <v>1</v>
      </c>
      <c r="AD23" s="326"/>
      <c r="AE23" s="8"/>
      <c r="AF23" s="8"/>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3.5">
      <c r="A24" s="99"/>
      <c r="B24" s="157" t="s">
        <v>296</v>
      </c>
      <c r="C24" s="326">
        <f t="shared" si="0"/>
        <v>71</v>
      </c>
      <c r="D24" s="403"/>
      <c r="E24" s="326">
        <v>7</v>
      </c>
      <c r="F24" s="326"/>
      <c r="G24" s="326">
        <v>30</v>
      </c>
      <c r="H24" s="326"/>
      <c r="I24" s="326">
        <v>8</v>
      </c>
      <c r="J24" s="326"/>
      <c r="K24" s="326">
        <v>11</v>
      </c>
      <c r="L24" s="326"/>
      <c r="M24" s="326">
        <v>1</v>
      </c>
      <c r="N24" s="326"/>
      <c r="O24" s="326">
        <v>5</v>
      </c>
      <c r="P24" s="326"/>
      <c r="Q24" s="326">
        <v>3</v>
      </c>
      <c r="R24" s="326"/>
      <c r="S24" s="326">
        <v>3</v>
      </c>
      <c r="T24" s="326"/>
      <c r="U24" s="326">
        <v>1</v>
      </c>
      <c r="V24" s="326"/>
      <c r="W24" s="326" t="s">
        <v>437</v>
      </c>
      <c r="X24" s="326"/>
      <c r="Y24" s="326" t="s">
        <v>437</v>
      </c>
      <c r="Z24" s="326"/>
      <c r="AA24" s="326" t="s">
        <v>437</v>
      </c>
      <c r="AB24" s="326"/>
      <c r="AC24" s="326">
        <v>2</v>
      </c>
      <c r="AD24" s="326"/>
      <c r="AE24" s="8"/>
      <c r="AF24" s="8"/>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3.5">
      <c r="A25" s="99"/>
      <c r="B25" s="157" t="s">
        <v>297</v>
      </c>
      <c r="C25" s="326">
        <f t="shared" si="0"/>
        <v>70</v>
      </c>
      <c r="D25" s="403"/>
      <c r="E25" s="326">
        <v>14</v>
      </c>
      <c r="F25" s="326"/>
      <c r="G25" s="326">
        <v>25</v>
      </c>
      <c r="H25" s="326"/>
      <c r="I25" s="326">
        <v>5</v>
      </c>
      <c r="J25" s="326"/>
      <c r="K25" s="326">
        <v>8</v>
      </c>
      <c r="L25" s="326"/>
      <c r="M25" s="326" t="s">
        <v>437</v>
      </c>
      <c r="N25" s="326"/>
      <c r="O25" s="326">
        <v>3</v>
      </c>
      <c r="P25" s="326"/>
      <c r="Q25" s="326">
        <v>4</v>
      </c>
      <c r="R25" s="326"/>
      <c r="S25" s="326">
        <v>2</v>
      </c>
      <c r="T25" s="326"/>
      <c r="U25" s="326" t="s">
        <v>437</v>
      </c>
      <c r="V25" s="326"/>
      <c r="W25" s="326" t="s">
        <v>437</v>
      </c>
      <c r="X25" s="326"/>
      <c r="Y25" s="326" t="s">
        <v>437</v>
      </c>
      <c r="Z25" s="326"/>
      <c r="AA25" s="326">
        <v>3</v>
      </c>
      <c r="AB25" s="326"/>
      <c r="AC25" s="326">
        <v>6</v>
      </c>
      <c r="AD25" s="326"/>
      <c r="AE25" s="8"/>
      <c r="AF25" s="8"/>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3.5">
      <c r="A26" s="99"/>
      <c r="B26" s="158" t="s">
        <v>458</v>
      </c>
      <c r="C26" s="326">
        <f t="shared" si="0"/>
        <v>82</v>
      </c>
      <c r="D26" s="403"/>
      <c r="E26" s="326">
        <v>14</v>
      </c>
      <c r="F26" s="326"/>
      <c r="G26" s="326">
        <v>39</v>
      </c>
      <c r="H26" s="326"/>
      <c r="I26" s="326">
        <v>10</v>
      </c>
      <c r="J26" s="326"/>
      <c r="K26" s="326">
        <v>8</v>
      </c>
      <c r="L26" s="326"/>
      <c r="M26" s="326">
        <v>1</v>
      </c>
      <c r="N26" s="326"/>
      <c r="O26" s="326">
        <v>4</v>
      </c>
      <c r="P26" s="326"/>
      <c r="Q26" s="326">
        <v>2</v>
      </c>
      <c r="R26" s="326"/>
      <c r="S26" s="326">
        <v>1</v>
      </c>
      <c r="T26" s="326"/>
      <c r="U26" s="326">
        <v>3</v>
      </c>
      <c r="V26" s="326"/>
      <c r="W26" s="326" t="s">
        <v>437</v>
      </c>
      <c r="X26" s="326"/>
      <c r="Y26" s="326" t="s">
        <v>437</v>
      </c>
      <c r="Z26" s="326"/>
      <c r="AA26" s="326" t="s">
        <v>437</v>
      </c>
      <c r="AB26" s="326"/>
      <c r="AC26" s="326" t="s">
        <v>437</v>
      </c>
      <c r="AD26" s="326"/>
      <c r="AE26" s="8"/>
      <c r="AF26" s="8"/>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3.5">
      <c r="A27" s="99"/>
      <c r="B27" s="158" t="s">
        <v>299</v>
      </c>
      <c r="C27" s="326">
        <f t="shared" si="0"/>
        <v>67</v>
      </c>
      <c r="D27" s="403"/>
      <c r="E27" s="326">
        <v>10</v>
      </c>
      <c r="F27" s="326"/>
      <c r="G27" s="326">
        <v>29</v>
      </c>
      <c r="H27" s="326"/>
      <c r="I27" s="326">
        <v>6</v>
      </c>
      <c r="J27" s="326"/>
      <c r="K27" s="326">
        <v>5</v>
      </c>
      <c r="L27" s="326"/>
      <c r="M27" s="326">
        <v>2</v>
      </c>
      <c r="N27" s="326"/>
      <c r="O27" s="326">
        <v>4</v>
      </c>
      <c r="P27" s="326"/>
      <c r="Q27" s="326">
        <v>2</v>
      </c>
      <c r="R27" s="326"/>
      <c r="S27" s="326">
        <v>5</v>
      </c>
      <c r="T27" s="326"/>
      <c r="U27" s="326">
        <v>2</v>
      </c>
      <c r="V27" s="326"/>
      <c r="W27" s="326" t="s">
        <v>437</v>
      </c>
      <c r="X27" s="326"/>
      <c r="Y27" s="326" t="s">
        <v>437</v>
      </c>
      <c r="Z27" s="326"/>
      <c r="AA27" s="326" t="s">
        <v>437</v>
      </c>
      <c r="AB27" s="326"/>
      <c r="AC27" s="326">
        <v>2</v>
      </c>
      <c r="AD27" s="326"/>
      <c r="AE27" s="8"/>
      <c r="AF27" s="8"/>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3.5">
      <c r="A28" s="99"/>
      <c r="B28" s="158" t="s">
        <v>300</v>
      </c>
      <c r="C28" s="326">
        <f t="shared" si="0"/>
        <v>66</v>
      </c>
      <c r="D28" s="403"/>
      <c r="E28" s="326">
        <v>25</v>
      </c>
      <c r="F28" s="326"/>
      <c r="G28" s="326">
        <v>19</v>
      </c>
      <c r="H28" s="326"/>
      <c r="I28" s="326">
        <v>9</v>
      </c>
      <c r="J28" s="326"/>
      <c r="K28" s="326">
        <v>3</v>
      </c>
      <c r="L28" s="326"/>
      <c r="M28" s="326" t="s">
        <v>437</v>
      </c>
      <c r="N28" s="326"/>
      <c r="O28" s="326">
        <v>4</v>
      </c>
      <c r="P28" s="326"/>
      <c r="Q28" s="326">
        <v>1</v>
      </c>
      <c r="R28" s="326"/>
      <c r="S28" s="326">
        <v>2</v>
      </c>
      <c r="T28" s="326"/>
      <c r="U28" s="326" t="s">
        <v>437</v>
      </c>
      <c r="V28" s="326"/>
      <c r="W28" s="326" t="s">
        <v>437</v>
      </c>
      <c r="X28" s="326"/>
      <c r="Y28" s="326" t="s">
        <v>437</v>
      </c>
      <c r="Z28" s="326"/>
      <c r="AA28" s="326">
        <v>1</v>
      </c>
      <c r="AB28" s="326"/>
      <c r="AC28" s="326">
        <v>2</v>
      </c>
      <c r="AD28" s="326"/>
      <c r="AE28" s="8"/>
      <c r="AF28" s="8"/>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5.25" customHeight="1">
      <c r="A29" s="103"/>
      <c r="B29" s="159"/>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160"/>
      <c r="AE29" s="23"/>
      <c r="AF29" s="23"/>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3.5">
      <c r="A30" s="72" t="s">
        <v>405</v>
      </c>
      <c r="B30" s="39"/>
      <c r="C30" s="68"/>
      <c r="D30" s="68"/>
      <c r="E30" s="68"/>
      <c r="F30" s="68"/>
      <c r="G30" s="68"/>
      <c r="H30" s="68"/>
      <c r="I30" s="68"/>
      <c r="J30" s="68"/>
      <c r="K30" s="68"/>
      <c r="L30" s="68"/>
      <c r="M30" s="68"/>
      <c r="N30" s="68"/>
      <c r="O30" s="68"/>
      <c r="P30" s="68"/>
      <c r="Q30" s="68"/>
      <c r="R30" s="22"/>
      <c r="S30" s="22"/>
      <c r="T30" s="22"/>
      <c r="U30" s="22"/>
      <c r="V30" s="22"/>
      <c r="W30" s="22"/>
      <c r="X30" s="22"/>
      <c r="Y30" s="22"/>
      <c r="Z30" s="22"/>
      <c r="AA30" s="22"/>
      <c r="AB30" s="22"/>
      <c r="AC30" s="22"/>
      <c r="AD30" s="22"/>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3.5">
      <c r="A31" s="73" t="s">
        <v>462</v>
      </c>
      <c r="B31" s="9"/>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33:62" ht="13.5">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33:62" ht="13.5">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22.5" customHeight="1">
      <c r="A34" s="52" t="s">
        <v>52</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3.5">
      <c r="A35" s="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61" t="s">
        <v>397</v>
      </c>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3.5" customHeight="1">
      <c r="A36" s="331" t="s">
        <v>54</v>
      </c>
      <c r="B36" s="333"/>
      <c r="C36" s="431" t="s">
        <v>242</v>
      </c>
      <c r="D36" s="431"/>
      <c r="E36" s="431"/>
      <c r="F36" s="411" t="s">
        <v>53</v>
      </c>
      <c r="G36" s="411"/>
      <c r="H36" s="411"/>
      <c r="I36" s="411"/>
      <c r="J36" s="411"/>
      <c r="K36" s="411"/>
      <c r="L36" s="411"/>
      <c r="M36" s="411"/>
      <c r="N36" s="411"/>
      <c r="O36" s="411"/>
      <c r="P36" s="411"/>
      <c r="Q36" s="411"/>
      <c r="R36" s="411"/>
      <c r="S36" s="411"/>
      <c r="T36" s="411"/>
      <c r="U36" s="411"/>
      <c r="V36" s="411"/>
      <c r="W36" s="396" t="s">
        <v>401</v>
      </c>
      <c r="X36" s="397"/>
      <c r="Y36" s="398"/>
      <c r="Z36" s="411" t="s">
        <v>55</v>
      </c>
      <c r="AA36" s="411"/>
      <c r="AB36" s="411"/>
      <c r="AC36" s="411"/>
      <c r="AD36" s="411"/>
      <c r="AE36" s="411"/>
      <c r="AF36" s="432"/>
      <c r="AG36" s="43"/>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64.5" customHeight="1">
      <c r="A37" s="332"/>
      <c r="B37" s="328"/>
      <c r="C37" s="372"/>
      <c r="D37" s="372"/>
      <c r="E37" s="372"/>
      <c r="F37" s="402" t="s">
        <v>242</v>
      </c>
      <c r="G37" s="402"/>
      <c r="H37" s="402"/>
      <c r="I37" s="402" t="s">
        <v>459</v>
      </c>
      <c r="J37" s="402"/>
      <c r="K37" s="402" t="s">
        <v>363</v>
      </c>
      <c r="L37" s="402"/>
      <c r="M37" s="402" t="s">
        <v>364</v>
      </c>
      <c r="N37" s="402"/>
      <c r="O37" s="402" t="s">
        <v>365</v>
      </c>
      <c r="P37" s="402"/>
      <c r="Q37" s="402" t="s">
        <v>366</v>
      </c>
      <c r="R37" s="402"/>
      <c r="S37" s="402" t="s">
        <v>460</v>
      </c>
      <c r="T37" s="402"/>
      <c r="U37" s="402" t="s">
        <v>367</v>
      </c>
      <c r="V37" s="402"/>
      <c r="W37" s="399"/>
      <c r="X37" s="400"/>
      <c r="Y37" s="401"/>
      <c r="Z37" s="402" t="s">
        <v>242</v>
      </c>
      <c r="AA37" s="402"/>
      <c r="AB37" s="402"/>
      <c r="AC37" s="402" t="s">
        <v>368</v>
      </c>
      <c r="AD37" s="402"/>
      <c r="AE37" s="402" t="s">
        <v>369</v>
      </c>
      <c r="AF37" s="433"/>
      <c r="AG37" s="43"/>
      <c r="AH37" s="54"/>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4.5" customHeight="1">
      <c r="A38" s="119"/>
      <c r="B38" s="78"/>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8" customHeight="1">
      <c r="A39" s="418" t="s">
        <v>56</v>
      </c>
      <c r="B39" s="419"/>
      <c r="C39" s="326">
        <f>SUM(F39,W39,Z39)</f>
        <v>560</v>
      </c>
      <c r="D39" s="326"/>
      <c r="E39" s="326"/>
      <c r="F39" s="326">
        <f>SUM(I39:V39)</f>
        <v>165</v>
      </c>
      <c r="G39" s="326"/>
      <c r="H39" s="326"/>
      <c r="I39" s="326">
        <v>1</v>
      </c>
      <c r="J39" s="326"/>
      <c r="K39" s="326">
        <v>1</v>
      </c>
      <c r="L39" s="326"/>
      <c r="M39" s="326">
        <v>105</v>
      </c>
      <c r="N39" s="326"/>
      <c r="O39" s="326" t="s">
        <v>461</v>
      </c>
      <c r="P39" s="326"/>
      <c r="Q39" s="326">
        <v>25</v>
      </c>
      <c r="R39" s="326"/>
      <c r="S39" s="326">
        <v>19</v>
      </c>
      <c r="T39" s="326"/>
      <c r="U39" s="326">
        <v>14</v>
      </c>
      <c r="V39" s="326"/>
      <c r="W39" s="326">
        <v>339</v>
      </c>
      <c r="X39" s="326"/>
      <c r="Y39" s="326"/>
      <c r="Z39" s="326">
        <f>SUM(AC39:AF39)</f>
        <v>56</v>
      </c>
      <c r="AA39" s="326"/>
      <c r="AB39" s="326"/>
      <c r="AC39" s="326">
        <v>4</v>
      </c>
      <c r="AD39" s="326"/>
      <c r="AE39" s="326">
        <v>52</v>
      </c>
      <c r="AF39" s="326"/>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4.5" customHeight="1">
      <c r="A40" s="139"/>
      <c r="B40" s="104"/>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3.5">
      <c r="A41" s="72" t="s">
        <v>405</v>
      </c>
      <c r="B41" s="3"/>
      <c r="C41" s="68"/>
      <c r="D41" s="68"/>
      <c r="E41" s="68"/>
      <c r="F41" s="68"/>
      <c r="G41" s="68"/>
      <c r="H41" s="68"/>
      <c r="I41" s="68"/>
      <c r="J41" s="68"/>
      <c r="K41" s="68"/>
      <c r="L41" s="68"/>
      <c r="M41" s="68"/>
      <c r="N41" s="68"/>
      <c r="O41" s="68"/>
      <c r="P41" s="68"/>
      <c r="Q41" s="68"/>
      <c r="R41" s="22"/>
      <c r="S41" s="22"/>
      <c r="T41" s="22"/>
      <c r="U41" s="22"/>
      <c r="V41" s="22"/>
      <c r="W41" s="22"/>
      <c r="X41" s="22"/>
      <c r="Y41" s="22"/>
      <c r="Z41" s="22"/>
      <c r="AA41" s="22"/>
      <c r="AB41" s="22"/>
      <c r="AC41" s="22"/>
      <c r="AD41" s="22"/>
      <c r="AE41" s="22"/>
      <c r="AF41" s="22"/>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3.5">
      <c r="A42" s="73" t="s">
        <v>463</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2:62" ht="13.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2:62" ht="13.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22.5" customHeight="1">
      <c r="A45" s="53" t="s">
        <v>57</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3.5" customHeight="1">
      <c r="A46" s="2"/>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8" customHeight="1">
      <c r="A47" s="331" t="s">
        <v>2</v>
      </c>
      <c r="B47" s="333"/>
      <c r="C47" s="333" t="s">
        <v>58</v>
      </c>
      <c r="D47" s="430"/>
      <c r="E47" s="430"/>
      <c r="F47" s="430"/>
      <c r="G47" s="430"/>
      <c r="H47" s="430"/>
      <c r="I47" s="333" t="s">
        <v>288</v>
      </c>
      <c r="J47" s="333"/>
      <c r="K47" s="333"/>
      <c r="L47" s="333"/>
      <c r="M47" s="333"/>
      <c r="N47" s="333"/>
      <c r="O47" s="333" t="s">
        <v>289</v>
      </c>
      <c r="P47" s="333"/>
      <c r="Q47" s="333"/>
      <c r="R47" s="333"/>
      <c r="S47" s="333"/>
      <c r="T47" s="333"/>
      <c r="U47" s="333" t="s">
        <v>290</v>
      </c>
      <c r="V47" s="333"/>
      <c r="W47" s="333"/>
      <c r="X47" s="333"/>
      <c r="Y47" s="333"/>
      <c r="Z47" s="333"/>
      <c r="AA47" s="333" t="s">
        <v>59</v>
      </c>
      <c r="AB47" s="430"/>
      <c r="AC47" s="430"/>
      <c r="AD47" s="430"/>
      <c r="AE47" s="430"/>
      <c r="AF47" s="434"/>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5.25" customHeight="1">
      <c r="A48" s="119"/>
      <c r="B48" s="8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3.5">
      <c r="A49" s="418">
        <v>16</v>
      </c>
      <c r="B49" s="419"/>
      <c r="C49" s="386">
        <f>SUM(I49:AF49)</f>
        <v>1627</v>
      </c>
      <c r="D49" s="386"/>
      <c r="E49" s="386"/>
      <c r="F49" s="386"/>
      <c r="G49" s="386"/>
      <c r="H49" s="386"/>
      <c r="I49" s="386">
        <v>1059</v>
      </c>
      <c r="J49" s="386"/>
      <c r="K49" s="386"/>
      <c r="L49" s="386"/>
      <c r="M49" s="386"/>
      <c r="N49" s="386"/>
      <c r="O49" s="386">
        <v>125</v>
      </c>
      <c r="P49" s="386"/>
      <c r="Q49" s="386"/>
      <c r="R49" s="386"/>
      <c r="S49" s="386"/>
      <c r="T49" s="386"/>
      <c r="U49" s="386">
        <v>313</v>
      </c>
      <c r="V49" s="386"/>
      <c r="W49" s="386"/>
      <c r="X49" s="386"/>
      <c r="Y49" s="386"/>
      <c r="Z49" s="386"/>
      <c r="AA49" s="386">
        <v>130</v>
      </c>
      <c r="AB49" s="386"/>
      <c r="AC49" s="386"/>
      <c r="AD49" s="386"/>
      <c r="AE49" s="386"/>
      <c r="AF49" s="386"/>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3.5">
      <c r="A50" s="418">
        <v>17</v>
      </c>
      <c r="B50" s="419"/>
      <c r="C50" s="386">
        <f>SUM(I50:AF50)</f>
        <v>1529</v>
      </c>
      <c r="D50" s="386"/>
      <c r="E50" s="386"/>
      <c r="F50" s="386"/>
      <c r="G50" s="386"/>
      <c r="H50" s="386"/>
      <c r="I50" s="386">
        <v>742</v>
      </c>
      <c r="J50" s="386"/>
      <c r="K50" s="386"/>
      <c r="L50" s="386"/>
      <c r="M50" s="386"/>
      <c r="N50" s="386"/>
      <c r="O50" s="386">
        <v>157</v>
      </c>
      <c r="P50" s="386"/>
      <c r="Q50" s="386"/>
      <c r="R50" s="386"/>
      <c r="S50" s="386"/>
      <c r="T50" s="386"/>
      <c r="U50" s="386">
        <v>447</v>
      </c>
      <c r="V50" s="386"/>
      <c r="W50" s="386"/>
      <c r="X50" s="386"/>
      <c r="Y50" s="386"/>
      <c r="Z50" s="386"/>
      <c r="AA50" s="386">
        <v>183</v>
      </c>
      <c r="AB50" s="386"/>
      <c r="AC50" s="386"/>
      <c r="AD50" s="386"/>
      <c r="AE50" s="386"/>
      <c r="AF50" s="386"/>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3.5">
      <c r="A51" s="418">
        <v>18</v>
      </c>
      <c r="B51" s="419"/>
      <c r="C51" s="386">
        <f>SUM(I51:AF51)</f>
        <v>1317</v>
      </c>
      <c r="D51" s="386"/>
      <c r="E51" s="386"/>
      <c r="F51" s="386"/>
      <c r="G51" s="386"/>
      <c r="H51" s="386"/>
      <c r="I51" s="386">
        <v>573</v>
      </c>
      <c r="J51" s="386"/>
      <c r="K51" s="386"/>
      <c r="L51" s="386"/>
      <c r="M51" s="386"/>
      <c r="N51" s="386"/>
      <c r="O51" s="386">
        <v>189</v>
      </c>
      <c r="P51" s="386"/>
      <c r="Q51" s="386"/>
      <c r="R51" s="386"/>
      <c r="S51" s="386"/>
      <c r="T51" s="386"/>
      <c r="U51" s="386">
        <v>370</v>
      </c>
      <c r="V51" s="386"/>
      <c r="W51" s="386"/>
      <c r="X51" s="386"/>
      <c r="Y51" s="386"/>
      <c r="Z51" s="386"/>
      <c r="AA51" s="386">
        <v>185</v>
      </c>
      <c r="AB51" s="386"/>
      <c r="AC51" s="386"/>
      <c r="AD51" s="386"/>
      <c r="AE51" s="386"/>
      <c r="AF51" s="386"/>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3.5">
      <c r="A52" s="418">
        <v>19</v>
      </c>
      <c r="B52" s="419"/>
      <c r="C52" s="386">
        <f>SUM(I52:AF52)</f>
        <v>1249</v>
      </c>
      <c r="D52" s="386"/>
      <c r="E52" s="386"/>
      <c r="F52" s="386"/>
      <c r="G52" s="386"/>
      <c r="H52" s="386"/>
      <c r="I52" s="386">
        <v>563</v>
      </c>
      <c r="J52" s="386"/>
      <c r="K52" s="386"/>
      <c r="L52" s="386"/>
      <c r="M52" s="386"/>
      <c r="N52" s="386"/>
      <c r="O52" s="386">
        <v>203</v>
      </c>
      <c r="P52" s="386"/>
      <c r="Q52" s="386"/>
      <c r="R52" s="386"/>
      <c r="S52" s="386"/>
      <c r="T52" s="386"/>
      <c r="U52" s="386">
        <v>266</v>
      </c>
      <c r="V52" s="386"/>
      <c r="W52" s="386"/>
      <c r="X52" s="386"/>
      <c r="Y52" s="386"/>
      <c r="Z52" s="386"/>
      <c r="AA52" s="386">
        <v>217</v>
      </c>
      <c r="AB52" s="386"/>
      <c r="AC52" s="386"/>
      <c r="AD52" s="386"/>
      <c r="AE52" s="386"/>
      <c r="AF52" s="386"/>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3.5">
      <c r="A53" s="383">
        <v>20</v>
      </c>
      <c r="B53" s="384"/>
      <c r="C53" s="385">
        <f>SUM(I53:AF53)</f>
        <v>1145</v>
      </c>
      <c r="D53" s="385"/>
      <c r="E53" s="385"/>
      <c r="F53" s="385"/>
      <c r="G53" s="385"/>
      <c r="H53" s="385"/>
      <c r="I53" s="385">
        <v>602</v>
      </c>
      <c r="J53" s="385"/>
      <c r="K53" s="385"/>
      <c r="L53" s="385"/>
      <c r="M53" s="385"/>
      <c r="N53" s="385"/>
      <c r="O53" s="385">
        <v>235</v>
      </c>
      <c r="P53" s="385"/>
      <c r="Q53" s="385"/>
      <c r="R53" s="385"/>
      <c r="S53" s="385"/>
      <c r="T53" s="385"/>
      <c r="U53" s="385">
        <v>198</v>
      </c>
      <c r="V53" s="385"/>
      <c r="W53" s="385"/>
      <c r="X53" s="385"/>
      <c r="Y53" s="385"/>
      <c r="Z53" s="385"/>
      <c r="AA53" s="385">
        <v>110</v>
      </c>
      <c r="AB53" s="385"/>
      <c r="AC53" s="385"/>
      <c r="AD53" s="385"/>
      <c r="AE53" s="385"/>
      <c r="AF53" s="385"/>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5.25" customHeight="1">
      <c r="A54" s="145"/>
      <c r="B54" s="70"/>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3.5">
      <c r="A55" s="72" t="s">
        <v>405</v>
      </c>
      <c r="B55" s="39"/>
      <c r="C55" s="68"/>
      <c r="D55" s="68"/>
      <c r="E55" s="68"/>
      <c r="F55" s="68"/>
      <c r="G55" s="68"/>
      <c r="H55" s="68"/>
      <c r="I55" s="68"/>
      <c r="J55" s="68"/>
      <c r="K55" s="68"/>
      <c r="L55" s="68"/>
      <c r="M55" s="68"/>
      <c r="N55" s="68"/>
      <c r="O55" s="68"/>
      <c r="P55" s="68"/>
      <c r="Q55" s="68"/>
      <c r="R55" s="22"/>
      <c r="S55" s="22"/>
      <c r="T55" s="22"/>
      <c r="U55" s="22"/>
      <c r="V55" s="22"/>
      <c r="W55" s="22"/>
      <c r="X55" s="22"/>
      <c r="Y55" s="22"/>
      <c r="Z55" s="22"/>
      <c r="AA55" s="22"/>
      <c r="AB55" s="22"/>
      <c r="AC55" s="22"/>
      <c r="AD55" s="22"/>
      <c r="AE55" s="22"/>
      <c r="AF55" s="22"/>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3.5">
      <c r="A56" s="73" t="s">
        <v>464</v>
      </c>
      <c r="B56" s="9"/>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3.5">
      <c r="A57" s="9"/>
      <c r="B57" s="9"/>
      <c r="C57" s="9"/>
      <c r="D57" s="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3.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3.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33:62" ht="13.5">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33:62" ht="13.5">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5:62" ht="13.5">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5:62" ht="13.5">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5:62" ht="13.5">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5:62" ht="13.5">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5:62" ht="13.5">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5:62" ht="13.5">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5:62" ht="13.5">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5:62" ht="13.5">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5:62" ht="13.5">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5:62" ht="13.5">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5:62" ht="13.5">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5:62" ht="13.5">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5:62" ht="13.5">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5:62" ht="13.5">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5:62" ht="13.5">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5:62" ht="13.5">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5:62" ht="13.5">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5:62" ht="13.5">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5:62" ht="13.5">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5:62" ht="13.5">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5:62" ht="13.5">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5:62" ht="13.5">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5:62" ht="13.5">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5:62" ht="13.5">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5:62" ht="13.5">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5:62" ht="13.5">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5:62" ht="13.5">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row r="89" spans="5:62" ht="13.5">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row>
    <row r="90" spans="5:62" ht="13.5">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row>
    <row r="91" spans="5:62" ht="13.5">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row>
    <row r="92" spans="5:62" ht="13.5">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row>
    <row r="93" spans="5:62" ht="13.5">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row>
    <row r="94" spans="5:62" ht="13.5">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row>
    <row r="95" spans="5:62" ht="13.5">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row>
    <row r="96" spans="5:62" ht="13.5">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row>
    <row r="97" spans="5:62" ht="13.5">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row>
    <row r="98" spans="5:62" ht="13.5">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row>
    <row r="99" spans="5:62" ht="13.5">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row>
    <row r="100" spans="5:62" ht="13.5">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row>
    <row r="101" spans="5:62" ht="13.5">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row>
    <row r="102" spans="5:62" ht="13.5">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row>
    <row r="103" spans="5:62" ht="13.5">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row>
    <row r="104" spans="5:62" ht="13.5">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row>
    <row r="105" spans="5:62" ht="13.5">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row>
    <row r="106" spans="5:62" ht="13.5">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row>
    <row r="107" spans="5:62" ht="13.5">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row>
    <row r="108" spans="5:62" ht="13.5">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row>
    <row r="109" spans="5:62" ht="13.5">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row>
    <row r="110" spans="5:62" ht="13.5">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row>
    <row r="111" spans="5:62" ht="13.5">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row>
    <row r="112" spans="5:62" ht="13.5">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row>
    <row r="113" spans="5:62" ht="13.5">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row>
    <row r="114" spans="5:62" ht="13.5">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row>
  </sheetData>
  <mergeCells count="357">
    <mergeCell ref="O13:P13"/>
    <mergeCell ref="Y13:Z13"/>
    <mergeCell ref="AA13:AB13"/>
    <mergeCell ref="AC13:AD13"/>
    <mergeCell ref="Q13:R13"/>
    <mergeCell ref="S13:T13"/>
    <mergeCell ref="U13:V13"/>
    <mergeCell ref="W13:X13"/>
    <mergeCell ref="I13:J13"/>
    <mergeCell ref="K13:L13"/>
    <mergeCell ref="M13:N13"/>
    <mergeCell ref="M23:N23"/>
    <mergeCell ref="M14:N14"/>
    <mergeCell ref="M22:N22"/>
    <mergeCell ref="A13:B13"/>
    <mergeCell ref="C13:D13"/>
    <mergeCell ref="E13:F13"/>
    <mergeCell ref="G13:H13"/>
    <mergeCell ref="I49:N49"/>
    <mergeCell ref="Z36:AF36"/>
    <mergeCell ref="AE37:AF37"/>
    <mergeCell ref="AC37:AD37"/>
    <mergeCell ref="Z37:AB37"/>
    <mergeCell ref="M37:N37"/>
    <mergeCell ref="K37:L37"/>
    <mergeCell ref="AA48:AF48"/>
    <mergeCell ref="AA47:AF47"/>
    <mergeCell ref="O48:T48"/>
    <mergeCell ref="A47:B47"/>
    <mergeCell ref="I37:J37"/>
    <mergeCell ref="F37:H37"/>
    <mergeCell ref="A36:B37"/>
    <mergeCell ref="I47:N47"/>
    <mergeCell ref="A39:B39"/>
    <mergeCell ref="C47:H47"/>
    <mergeCell ref="C36:E37"/>
    <mergeCell ref="C39:E39"/>
    <mergeCell ref="F39:H39"/>
    <mergeCell ref="A52:B52"/>
    <mergeCell ref="A4:B5"/>
    <mergeCell ref="A12:B12"/>
    <mergeCell ref="A11:B11"/>
    <mergeCell ref="A9:B10"/>
    <mergeCell ref="A7:B7"/>
    <mergeCell ref="A14:B14"/>
    <mergeCell ref="A51:B51"/>
    <mergeCell ref="A50:B50"/>
    <mergeCell ref="A49:B49"/>
    <mergeCell ref="C51:H51"/>
    <mergeCell ref="I51:N51"/>
    <mergeCell ref="O51:T51"/>
    <mergeCell ref="U51:Z51"/>
    <mergeCell ref="C48:H48"/>
    <mergeCell ref="I48:N48"/>
    <mergeCell ref="Q12:R12"/>
    <mergeCell ref="AA12:AB12"/>
    <mergeCell ref="M27:N27"/>
    <mergeCell ref="M28:N28"/>
    <mergeCell ref="AA28:AB28"/>
    <mergeCell ref="AA27:AB27"/>
    <mergeCell ref="U28:V28"/>
    <mergeCell ref="S28:T28"/>
    <mergeCell ref="AC12:AD12"/>
    <mergeCell ref="S12:T12"/>
    <mergeCell ref="U12:V12"/>
    <mergeCell ref="W12:X12"/>
    <mergeCell ref="AC27:AD27"/>
    <mergeCell ref="AC28:AD28"/>
    <mergeCell ref="C12:D12"/>
    <mergeCell ref="E12:F12"/>
    <mergeCell ref="G12:H12"/>
    <mergeCell ref="I12:J12"/>
    <mergeCell ref="Y12:Z12"/>
    <mergeCell ref="K12:L12"/>
    <mergeCell ref="M12:N12"/>
    <mergeCell ref="O12:P12"/>
    <mergeCell ref="Y28:Z28"/>
    <mergeCell ref="I27:J27"/>
    <mergeCell ref="I28:J28"/>
    <mergeCell ref="E27:F27"/>
    <mergeCell ref="K28:L28"/>
    <mergeCell ref="G27:H27"/>
    <mergeCell ref="G28:H28"/>
    <mergeCell ref="Q28:R28"/>
    <mergeCell ref="AC16:AD16"/>
    <mergeCell ref="AC17:AD17"/>
    <mergeCell ref="AC18:AD18"/>
    <mergeCell ref="AC20:AD20"/>
    <mergeCell ref="AC21:AD21"/>
    <mergeCell ref="AC22:AD22"/>
    <mergeCell ref="AC23:AD23"/>
    <mergeCell ref="AC24:AD24"/>
    <mergeCell ref="AC25:AD25"/>
    <mergeCell ref="AA24:AB24"/>
    <mergeCell ref="AA25:AB25"/>
    <mergeCell ref="AA26:AB26"/>
    <mergeCell ref="AC26:AD26"/>
    <mergeCell ref="AA16:AB16"/>
    <mergeCell ref="AA17:AB17"/>
    <mergeCell ref="AA18:AB18"/>
    <mergeCell ref="AA20:AB20"/>
    <mergeCell ref="AA21:AB21"/>
    <mergeCell ref="AA22:AB22"/>
    <mergeCell ref="AA23:AB23"/>
    <mergeCell ref="W28:X28"/>
    <mergeCell ref="Y21:Z21"/>
    <mergeCell ref="Y22:Z22"/>
    <mergeCell ref="Y23:Z23"/>
    <mergeCell ref="Y24:Z24"/>
    <mergeCell ref="Y25:Z25"/>
    <mergeCell ref="W24:X24"/>
    <mergeCell ref="Y26:Z26"/>
    <mergeCell ref="Y27:Z27"/>
    <mergeCell ref="U22:V22"/>
    <mergeCell ref="U23:V23"/>
    <mergeCell ref="U24:V24"/>
    <mergeCell ref="W26:X26"/>
    <mergeCell ref="W27:X27"/>
    <mergeCell ref="U26:V26"/>
    <mergeCell ref="U27:V27"/>
    <mergeCell ref="Y16:Z16"/>
    <mergeCell ref="Y17:Z17"/>
    <mergeCell ref="Y18:Z18"/>
    <mergeCell ref="Y20:Z20"/>
    <mergeCell ref="W16:X16"/>
    <mergeCell ref="W17:X17"/>
    <mergeCell ref="W18:X18"/>
    <mergeCell ref="W20:X20"/>
    <mergeCell ref="U21:V21"/>
    <mergeCell ref="Q25:R25"/>
    <mergeCell ref="U16:V16"/>
    <mergeCell ref="U17:V17"/>
    <mergeCell ref="U18:V18"/>
    <mergeCell ref="U20:V20"/>
    <mergeCell ref="S16:T16"/>
    <mergeCell ref="S17:T17"/>
    <mergeCell ref="S18:T18"/>
    <mergeCell ref="S20:T20"/>
    <mergeCell ref="S21:T21"/>
    <mergeCell ref="S22:T22"/>
    <mergeCell ref="S23:T23"/>
    <mergeCell ref="S25:T25"/>
    <mergeCell ref="S24:T24"/>
    <mergeCell ref="O21:P21"/>
    <mergeCell ref="M17:N17"/>
    <mergeCell ref="M18:N18"/>
    <mergeCell ref="M20:N20"/>
    <mergeCell ref="M21:N21"/>
    <mergeCell ref="Q18:R18"/>
    <mergeCell ref="Q20:R20"/>
    <mergeCell ref="O17:P17"/>
    <mergeCell ref="O18:P18"/>
    <mergeCell ref="O20:P20"/>
    <mergeCell ref="M25:N25"/>
    <mergeCell ref="M24:N24"/>
    <mergeCell ref="K23:L23"/>
    <mergeCell ref="K24:L24"/>
    <mergeCell ref="K25:L25"/>
    <mergeCell ref="K26:L26"/>
    <mergeCell ref="K27:L27"/>
    <mergeCell ref="G22:H22"/>
    <mergeCell ref="G23:H23"/>
    <mergeCell ref="I23:J23"/>
    <mergeCell ref="I24:J24"/>
    <mergeCell ref="I25:J25"/>
    <mergeCell ref="I26:J26"/>
    <mergeCell ref="G24:H24"/>
    <mergeCell ref="G25:H25"/>
    <mergeCell ref="G17:H17"/>
    <mergeCell ref="G18:H18"/>
    <mergeCell ref="G20:H20"/>
    <mergeCell ref="G21:H21"/>
    <mergeCell ref="E22:F22"/>
    <mergeCell ref="E23:F23"/>
    <mergeCell ref="E24:F24"/>
    <mergeCell ref="E25:F25"/>
    <mergeCell ref="E17:F17"/>
    <mergeCell ref="E18:F18"/>
    <mergeCell ref="E20:F20"/>
    <mergeCell ref="E21:F21"/>
    <mergeCell ref="M11:N11"/>
    <mergeCell ref="O22:P22"/>
    <mergeCell ref="I16:J16"/>
    <mergeCell ref="I17:J17"/>
    <mergeCell ref="I18:J18"/>
    <mergeCell ref="I20:J20"/>
    <mergeCell ref="K21:L21"/>
    <mergeCell ref="K22:L22"/>
    <mergeCell ref="M16:N16"/>
    <mergeCell ref="O16:P16"/>
    <mergeCell ref="O11:P11"/>
    <mergeCell ref="Q10:R10"/>
    <mergeCell ref="Q11:R11"/>
    <mergeCell ref="S11:T11"/>
    <mergeCell ref="C9:D10"/>
    <mergeCell ref="E9:F9"/>
    <mergeCell ref="S9:T10"/>
    <mergeCell ref="U9:V9"/>
    <mergeCell ref="U10:V10"/>
    <mergeCell ref="M10:N10"/>
    <mergeCell ref="E10:F10"/>
    <mergeCell ref="I11:J11"/>
    <mergeCell ref="K11:L11"/>
    <mergeCell ref="I21:J21"/>
    <mergeCell ref="I22:J22"/>
    <mergeCell ref="I14:J14"/>
    <mergeCell ref="K14:L14"/>
    <mergeCell ref="K16:L16"/>
    <mergeCell ref="K17:L17"/>
    <mergeCell ref="K18:L18"/>
    <mergeCell ref="K20:L20"/>
    <mergeCell ref="AA54:AF54"/>
    <mergeCell ref="AA50:AF50"/>
    <mergeCell ref="U52:Z52"/>
    <mergeCell ref="AA52:AF52"/>
    <mergeCell ref="AA51:AF51"/>
    <mergeCell ref="AA53:AF53"/>
    <mergeCell ref="O54:T54"/>
    <mergeCell ref="I52:N52"/>
    <mergeCell ref="O52:T52"/>
    <mergeCell ref="U54:Z54"/>
    <mergeCell ref="U53:Z53"/>
    <mergeCell ref="U48:Z48"/>
    <mergeCell ref="C54:H54"/>
    <mergeCell ref="C50:H50"/>
    <mergeCell ref="C49:H49"/>
    <mergeCell ref="C52:H52"/>
    <mergeCell ref="I50:N50"/>
    <mergeCell ref="O50:T50"/>
    <mergeCell ref="U50:Z50"/>
    <mergeCell ref="I54:N54"/>
    <mergeCell ref="O49:T49"/>
    <mergeCell ref="I7:K7"/>
    <mergeCell ref="C7:E7"/>
    <mergeCell ref="F4:H4"/>
    <mergeCell ref="F5:H5"/>
    <mergeCell ref="C4:E5"/>
    <mergeCell ref="X7:Z7"/>
    <mergeCell ref="F7:H7"/>
    <mergeCell ref="X4:Z5"/>
    <mergeCell ref="I9:J10"/>
    <mergeCell ref="K9:L9"/>
    <mergeCell ref="K10:L10"/>
    <mergeCell ref="L7:N7"/>
    <mergeCell ref="O7:Q7"/>
    <mergeCell ref="R7:T7"/>
    <mergeCell ref="W9:X10"/>
    <mergeCell ref="AA4:AC5"/>
    <mergeCell ref="O47:T47"/>
    <mergeCell ref="O26:P26"/>
    <mergeCell ref="O27:P27"/>
    <mergeCell ref="O28:P28"/>
    <mergeCell ref="S26:T26"/>
    <mergeCell ref="S27:T27"/>
    <mergeCell ref="Q26:R26"/>
    <mergeCell ref="U47:Z47"/>
    <mergeCell ref="U7:W7"/>
    <mergeCell ref="I29:K29"/>
    <mergeCell ref="L29:N29"/>
    <mergeCell ref="Q9:R9"/>
    <mergeCell ref="M39:N39"/>
    <mergeCell ref="O39:P39"/>
    <mergeCell ref="Q27:R27"/>
    <mergeCell ref="O29:Q29"/>
    <mergeCell ref="R29:T29"/>
    <mergeCell ref="M26:N26"/>
    <mergeCell ref="F36:V36"/>
    <mergeCell ref="U4:W5"/>
    <mergeCell ref="I4:K5"/>
    <mergeCell ref="G9:H10"/>
    <mergeCell ref="O9:P9"/>
    <mergeCell ref="L5:N5"/>
    <mergeCell ref="O4:Q5"/>
    <mergeCell ref="M9:N9"/>
    <mergeCell ref="O10:P10"/>
    <mergeCell ref="R4:T5"/>
    <mergeCell ref="L4:N4"/>
    <mergeCell ref="E16:F16"/>
    <mergeCell ref="E11:F11"/>
    <mergeCell ref="G11:H11"/>
    <mergeCell ref="C16:D16"/>
    <mergeCell ref="G16:H16"/>
    <mergeCell ref="E14:F14"/>
    <mergeCell ref="G14:H14"/>
    <mergeCell ref="C17:D17"/>
    <mergeCell ref="C11:D11"/>
    <mergeCell ref="C18:D18"/>
    <mergeCell ref="C25:D25"/>
    <mergeCell ref="C20:D20"/>
    <mergeCell ref="C23:D23"/>
    <mergeCell ref="C21:D21"/>
    <mergeCell ref="C22:D22"/>
    <mergeCell ref="C24:D24"/>
    <mergeCell ref="C14:D14"/>
    <mergeCell ref="AA7:AC7"/>
    <mergeCell ref="U29:W29"/>
    <mergeCell ref="X29:Z29"/>
    <mergeCell ref="AA29:AC29"/>
    <mergeCell ref="W21:X21"/>
    <mergeCell ref="W22:X22"/>
    <mergeCell ref="W23:X23"/>
    <mergeCell ref="U25:V25"/>
    <mergeCell ref="W25:X25"/>
    <mergeCell ref="U11:V11"/>
    <mergeCell ref="C26:D26"/>
    <mergeCell ref="F29:H29"/>
    <mergeCell ref="C29:E29"/>
    <mergeCell ref="C27:D27"/>
    <mergeCell ref="C28:D28"/>
    <mergeCell ref="E26:F26"/>
    <mergeCell ref="E28:F28"/>
    <mergeCell ref="G26:H26"/>
    <mergeCell ref="I39:J39"/>
    <mergeCell ref="K39:L39"/>
    <mergeCell ref="S37:T37"/>
    <mergeCell ref="U37:V37"/>
    <mergeCell ref="Q37:R37"/>
    <mergeCell ref="U39:V39"/>
    <mergeCell ref="Q39:R39"/>
    <mergeCell ref="O23:P23"/>
    <mergeCell ref="O24:P24"/>
    <mergeCell ref="O25:P25"/>
    <mergeCell ref="O37:P37"/>
    <mergeCell ref="W39:Y39"/>
    <mergeCell ref="AC11:AD11"/>
    <mergeCell ref="AA11:AB11"/>
    <mergeCell ref="Q21:R21"/>
    <mergeCell ref="Q22:R22"/>
    <mergeCell ref="Q23:R23"/>
    <mergeCell ref="Q24:R24"/>
    <mergeCell ref="W36:Y37"/>
    <mergeCell ref="Q16:R16"/>
    <mergeCell ref="Q17:R17"/>
    <mergeCell ref="AA9:AB9"/>
    <mergeCell ref="AA10:AB10"/>
    <mergeCell ref="AC9:AD10"/>
    <mergeCell ref="W11:X11"/>
    <mergeCell ref="Y11:Z11"/>
    <mergeCell ref="Y9:Z10"/>
    <mergeCell ref="U49:Z49"/>
    <mergeCell ref="AA49:AF49"/>
    <mergeCell ref="S14:T14"/>
    <mergeCell ref="U14:V14"/>
    <mergeCell ref="W14:X14"/>
    <mergeCell ref="AC14:AD14"/>
    <mergeCell ref="AE39:AF39"/>
    <mergeCell ref="S39:T39"/>
    <mergeCell ref="Z39:AB39"/>
    <mergeCell ref="AC39:AD39"/>
    <mergeCell ref="O14:P14"/>
    <mergeCell ref="Y14:Z14"/>
    <mergeCell ref="AA14:AB14"/>
    <mergeCell ref="Q14:R14"/>
    <mergeCell ref="A53:B53"/>
    <mergeCell ref="C53:H53"/>
    <mergeCell ref="I53:N53"/>
    <mergeCell ref="O53:T53"/>
  </mergeCells>
  <printOptions/>
  <pageMargins left="0.5905511811023623" right="0.5905511811023623" top="0.984251968503937" bottom="0.4724409448818898" header="0.5118110236220472" footer="0.1968503937007874"/>
  <pageSetup horizontalDpi="600" verticalDpi="600" orientation="portrait" paperSize="9" r:id="rId1"/>
  <headerFooter alignWithMargins="0">
    <oddHeader>&amp;R&amp;8司法 ・ 警察 ・ 消防　　　159</oddHeader>
  </headerFooter>
</worksheet>
</file>

<file path=xl/worksheets/sheet6.xml><?xml version="1.0" encoding="utf-8"?>
<worksheet xmlns="http://schemas.openxmlformats.org/spreadsheetml/2006/main" xmlns:r="http://schemas.openxmlformats.org/officeDocument/2006/relationships">
  <dimension ref="A1:AH54"/>
  <sheetViews>
    <sheetView workbookViewId="0" topLeftCell="A1">
      <selection activeCell="R29" sqref="R29:X29"/>
    </sheetView>
  </sheetViews>
  <sheetFormatPr defaultColWidth="9.00390625" defaultRowHeight="13.5"/>
  <cols>
    <col min="1" max="1" width="8.875" style="0" customWidth="1"/>
    <col min="2" max="31" width="2.75390625" style="0" customWidth="1"/>
  </cols>
  <sheetData>
    <row r="1" spans="1:31" ht="26.25" customHeight="1">
      <c r="A1" s="59" t="s">
        <v>66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22.5" customHeight="1">
      <c r="A2" s="52" t="s">
        <v>60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31" ht="13.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1" ht="13.5" customHeight="1">
      <c r="A4" s="420" t="s">
        <v>2</v>
      </c>
      <c r="B4" s="405" t="s">
        <v>61</v>
      </c>
      <c r="C4" s="405"/>
      <c r="D4" s="405"/>
      <c r="E4" s="405"/>
      <c r="F4" s="405"/>
      <c r="G4" s="405"/>
      <c r="H4" s="405" t="s">
        <v>62</v>
      </c>
      <c r="I4" s="405"/>
      <c r="J4" s="405"/>
      <c r="K4" s="405"/>
      <c r="L4" s="405"/>
      <c r="M4" s="405"/>
      <c r="N4" s="405"/>
      <c r="O4" s="405"/>
      <c r="P4" s="405"/>
      <c r="Q4" s="405"/>
      <c r="R4" s="405"/>
      <c r="S4" s="405"/>
      <c r="T4" s="405"/>
      <c r="U4" s="405"/>
      <c r="V4" s="405"/>
      <c r="W4" s="405"/>
      <c r="X4" s="405"/>
      <c r="Y4" s="405"/>
      <c r="Z4" s="405"/>
      <c r="AA4" s="405"/>
      <c r="AB4" s="405"/>
      <c r="AC4" s="405"/>
      <c r="AD4" s="405"/>
      <c r="AE4" s="412"/>
    </row>
    <row r="5" spans="1:31" ht="13.5" customHeight="1">
      <c r="A5" s="421"/>
      <c r="B5" s="406"/>
      <c r="C5" s="406"/>
      <c r="D5" s="406"/>
      <c r="E5" s="406"/>
      <c r="F5" s="406"/>
      <c r="G5" s="406"/>
      <c r="H5" s="406" t="s">
        <v>58</v>
      </c>
      <c r="I5" s="406"/>
      <c r="J5" s="406"/>
      <c r="K5" s="406"/>
      <c r="L5" s="406"/>
      <c r="M5" s="406"/>
      <c r="N5" s="406" t="s">
        <v>63</v>
      </c>
      <c r="O5" s="406"/>
      <c r="P5" s="406"/>
      <c r="Q5" s="406"/>
      <c r="R5" s="406"/>
      <c r="S5" s="406"/>
      <c r="T5" s="406" t="s">
        <v>64</v>
      </c>
      <c r="U5" s="406"/>
      <c r="V5" s="406"/>
      <c r="W5" s="406"/>
      <c r="X5" s="406"/>
      <c r="Y5" s="406"/>
      <c r="Z5" s="406" t="s">
        <v>65</v>
      </c>
      <c r="AA5" s="406"/>
      <c r="AB5" s="406"/>
      <c r="AC5" s="406"/>
      <c r="AD5" s="406"/>
      <c r="AE5" s="356"/>
    </row>
    <row r="6" spans="1:31" ht="5.25" customHeight="1">
      <c r="A6" s="162"/>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row>
    <row r="7" spans="1:31" ht="15.75" customHeight="1">
      <c r="A7" s="81">
        <v>16</v>
      </c>
      <c r="B7" s="442">
        <v>1239</v>
      </c>
      <c r="C7" s="442"/>
      <c r="D7" s="442"/>
      <c r="E7" s="442"/>
      <c r="F7" s="442"/>
      <c r="G7" s="442"/>
      <c r="H7" s="442">
        <f>SUM(N7:AE7)</f>
        <v>1441</v>
      </c>
      <c r="I7" s="442"/>
      <c r="J7" s="442"/>
      <c r="K7" s="442"/>
      <c r="L7" s="442"/>
      <c r="M7" s="442"/>
      <c r="N7" s="442">
        <v>3</v>
      </c>
      <c r="O7" s="442"/>
      <c r="P7" s="442"/>
      <c r="Q7" s="442"/>
      <c r="R7" s="442"/>
      <c r="S7" s="442"/>
      <c r="T7" s="442">
        <v>7</v>
      </c>
      <c r="U7" s="442"/>
      <c r="V7" s="442"/>
      <c r="W7" s="442"/>
      <c r="X7" s="442"/>
      <c r="Y7" s="442"/>
      <c r="Z7" s="442">
        <v>1431</v>
      </c>
      <c r="AA7" s="442"/>
      <c r="AB7" s="442"/>
      <c r="AC7" s="442"/>
      <c r="AD7" s="442"/>
      <c r="AE7" s="442"/>
    </row>
    <row r="8" spans="1:33" ht="15.75" customHeight="1">
      <c r="A8" s="81">
        <v>17</v>
      </c>
      <c r="B8" s="443">
        <v>1644</v>
      </c>
      <c r="C8" s="442"/>
      <c r="D8" s="442"/>
      <c r="E8" s="442"/>
      <c r="F8" s="442"/>
      <c r="G8" s="442"/>
      <c r="H8" s="442">
        <f>SUM(N8:AE8)</f>
        <v>1875</v>
      </c>
      <c r="I8" s="442"/>
      <c r="J8" s="442"/>
      <c r="K8" s="442"/>
      <c r="L8" s="442"/>
      <c r="M8" s="442"/>
      <c r="N8" s="442">
        <v>4</v>
      </c>
      <c r="O8" s="442"/>
      <c r="P8" s="442"/>
      <c r="Q8" s="442"/>
      <c r="R8" s="442"/>
      <c r="S8" s="442"/>
      <c r="T8" s="442">
        <v>17</v>
      </c>
      <c r="U8" s="442"/>
      <c r="V8" s="442"/>
      <c r="W8" s="442"/>
      <c r="X8" s="442"/>
      <c r="Y8" s="442"/>
      <c r="Z8" s="442">
        <v>1854</v>
      </c>
      <c r="AA8" s="442"/>
      <c r="AB8" s="442"/>
      <c r="AC8" s="442"/>
      <c r="AD8" s="442"/>
      <c r="AE8" s="442"/>
      <c r="AF8" s="9"/>
      <c r="AG8" s="9"/>
    </row>
    <row r="9" spans="1:33" ht="15.75" customHeight="1">
      <c r="A9" s="81">
        <v>18</v>
      </c>
      <c r="B9" s="443">
        <v>1621</v>
      </c>
      <c r="C9" s="453"/>
      <c r="D9" s="453"/>
      <c r="E9" s="453"/>
      <c r="F9" s="453"/>
      <c r="G9" s="453"/>
      <c r="H9" s="442">
        <f>SUM(N9:AE9)</f>
        <v>1854</v>
      </c>
      <c r="I9" s="442"/>
      <c r="J9" s="442"/>
      <c r="K9" s="442"/>
      <c r="L9" s="442"/>
      <c r="M9" s="442"/>
      <c r="N9" s="442">
        <v>6</v>
      </c>
      <c r="O9" s="442"/>
      <c r="P9" s="442"/>
      <c r="Q9" s="442"/>
      <c r="R9" s="442"/>
      <c r="S9" s="442"/>
      <c r="T9" s="442">
        <v>10</v>
      </c>
      <c r="U9" s="442"/>
      <c r="V9" s="442"/>
      <c r="W9" s="442"/>
      <c r="X9" s="442"/>
      <c r="Y9" s="442"/>
      <c r="Z9" s="442">
        <v>1838</v>
      </c>
      <c r="AA9" s="442"/>
      <c r="AB9" s="442"/>
      <c r="AC9" s="442"/>
      <c r="AD9" s="442"/>
      <c r="AE9" s="442"/>
      <c r="AF9" s="9"/>
      <c r="AG9" s="9"/>
    </row>
    <row r="10" spans="1:33" ht="15.75" customHeight="1">
      <c r="A10" s="81">
        <v>19</v>
      </c>
      <c r="B10" s="443">
        <v>1482</v>
      </c>
      <c r="C10" s="453"/>
      <c r="D10" s="453"/>
      <c r="E10" s="453"/>
      <c r="F10" s="453"/>
      <c r="G10" s="453"/>
      <c r="H10" s="442">
        <f>SUM(N10:AE10)</f>
        <v>1672</v>
      </c>
      <c r="I10" s="442"/>
      <c r="J10" s="442"/>
      <c r="K10" s="442"/>
      <c r="L10" s="442"/>
      <c r="M10" s="442"/>
      <c r="N10" s="442">
        <v>2</v>
      </c>
      <c r="O10" s="442"/>
      <c r="P10" s="442"/>
      <c r="Q10" s="442"/>
      <c r="R10" s="442"/>
      <c r="S10" s="442"/>
      <c r="T10" s="442">
        <v>11</v>
      </c>
      <c r="U10" s="442"/>
      <c r="V10" s="442"/>
      <c r="W10" s="442"/>
      <c r="X10" s="442"/>
      <c r="Y10" s="442"/>
      <c r="Z10" s="442">
        <v>1659</v>
      </c>
      <c r="AA10" s="442"/>
      <c r="AB10" s="442"/>
      <c r="AC10" s="442"/>
      <c r="AD10" s="442"/>
      <c r="AE10" s="442"/>
      <c r="AF10" s="9"/>
      <c r="AG10" s="9"/>
    </row>
    <row r="11" spans="1:33" ht="15.75" customHeight="1">
      <c r="A11" s="69">
        <v>20</v>
      </c>
      <c r="B11" s="438">
        <v>1413</v>
      </c>
      <c r="C11" s="439"/>
      <c r="D11" s="439"/>
      <c r="E11" s="439"/>
      <c r="F11" s="439"/>
      <c r="G11" s="439"/>
      <c r="H11" s="436">
        <f>SUM(N11:AE11)</f>
        <v>1607</v>
      </c>
      <c r="I11" s="436"/>
      <c r="J11" s="436"/>
      <c r="K11" s="436"/>
      <c r="L11" s="436"/>
      <c r="M11" s="436"/>
      <c r="N11" s="436">
        <v>4</v>
      </c>
      <c r="O11" s="436"/>
      <c r="P11" s="436"/>
      <c r="Q11" s="436"/>
      <c r="R11" s="436"/>
      <c r="S11" s="436"/>
      <c r="T11" s="436">
        <v>11</v>
      </c>
      <c r="U11" s="436"/>
      <c r="V11" s="436"/>
      <c r="W11" s="436"/>
      <c r="X11" s="436"/>
      <c r="Y11" s="436"/>
      <c r="Z11" s="436">
        <v>1592</v>
      </c>
      <c r="AA11" s="436"/>
      <c r="AB11" s="436"/>
      <c r="AC11" s="436"/>
      <c r="AD11" s="436"/>
      <c r="AE11" s="436"/>
      <c r="AF11" s="9"/>
      <c r="AG11" s="9"/>
    </row>
    <row r="12" spans="1:33" ht="5.25" customHeight="1">
      <c r="A12" s="70"/>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9"/>
      <c r="AG12" s="9"/>
    </row>
    <row r="13" spans="1:33" ht="13.5">
      <c r="A13" s="72" t="s">
        <v>510</v>
      </c>
      <c r="B13" s="68"/>
      <c r="C13" s="68"/>
      <c r="D13" s="68"/>
      <c r="E13" s="68"/>
      <c r="F13" s="68"/>
      <c r="G13" s="68"/>
      <c r="H13" s="68"/>
      <c r="I13" s="68"/>
      <c r="J13" s="68"/>
      <c r="K13" s="68"/>
      <c r="L13" s="68"/>
      <c r="M13" s="68"/>
      <c r="N13" s="68"/>
      <c r="O13" s="68"/>
      <c r="P13" s="68"/>
      <c r="Q13" s="22"/>
      <c r="R13" s="22"/>
      <c r="S13" s="22"/>
      <c r="T13" s="22"/>
      <c r="U13" s="22"/>
      <c r="V13" s="22"/>
      <c r="W13" s="22"/>
      <c r="X13" s="22"/>
      <c r="Y13" s="22"/>
      <c r="Z13" s="22"/>
      <c r="AA13" s="22"/>
      <c r="AB13" s="22"/>
      <c r="AC13" s="22"/>
      <c r="AD13" s="22"/>
      <c r="AE13" s="22"/>
      <c r="AF13" s="9"/>
      <c r="AG13" s="9"/>
    </row>
    <row r="14" spans="1:33" ht="13.5">
      <c r="A14" s="73" t="s">
        <v>465</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9"/>
      <c r="AG14" s="9"/>
    </row>
    <row r="15" spans="1:31" ht="13.5">
      <c r="A15" s="109" t="s">
        <v>466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9" spans="1:31" ht="22.5" customHeight="1">
      <c r="A19" s="52" t="s">
        <v>67</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row>
    <row r="20" spans="2:31" ht="13.5" customHeight="1">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61" t="s">
        <v>398</v>
      </c>
    </row>
    <row r="21" spans="1:34" ht="22.5" customHeight="1">
      <c r="A21" s="331" t="s">
        <v>69</v>
      </c>
      <c r="B21" s="333"/>
      <c r="C21" s="333"/>
      <c r="D21" s="333" t="s">
        <v>58</v>
      </c>
      <c r="E21" s="333"/>
      <c r="F21" s="333"/>
      <c r="G21" s="333"/>
      <c r="H21" s="333"/>
      <c r="I21" s="333"/>
      <c r="J21" s="333"/>
      <c r="K21" s="333" t="s">
        <v>70</v>
      </c>
      <c r="L21" s="333"/>
      <c r="M21" s="333"/>
      <c r="N21" s="333"/>
      <c r="O21" s="333"/>
      <c r="P21" s="333"/>
      <c r="Q21" s="333"/>
      <c r="R21" s="333" t="s">
        <v>71</v>
      </c>
      <c r="S21" s="333"/>
      <c r="T21" s="333"/>
      <c r="U21" s="333"/>
      <c r="V21" s="333"/>
      <c r="W21" s="333"/>
      <c r="X21" s="333"/>
      <c r="Y21" s="333" t="s">
        <v>72</v>
      </c>
      <c r="Z21" s="333"/>
      <c r="AA21" s="333"/>
      <c r="AB21" s="333"/>
      <c r="AC21" s="333"/>
      <c r="AD21" s="333"/>
      <c r="AE21" s="334"/>
      <c r="AF21" s="9"/>
      <c r="AG21" s="9"/>
      <c r="AH21" s="9"/>
    </row>
    <row r="22" spans="1:34" ht="5.25" customHeight="1">
      <c r="A22" s="445"/>
      <c r="B22" s="445"/>
      <c r="C22" s="446"/>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9"/>
      <c r="AG22" s="9"/>
      <c r="AH22" s="9"/>
    </row>
    <row r="23" spans="1:34" ht="15.75" customHeight="1">
      <c r="A23" s="383" t="s">
        <v>68</v>
      </c>
      <c r="B23" s="383"/>
      <c r="C23" s="384"/>
      <c r="D23" s="438">
        <f>SUM(D25:J33)</f>
        <v>1607</v>
      </c>
      <c r="E23" s="438"/>
      <c r="F23" s="438"/>
      <c r="G23" s="438"/>
      <c r="H23" s="438"/>
      <c r="I23" s="438"/>
      <c r="J23" s="438"/>
      <c r="K23" s="438">
        <f>SUM(K25:Q33)</f>
        <v>4</v>
      </c>
      <c r="L23" s="438"/>
      <c r="M23" s="438"/>
      <c r="N23" s="438"/>
      <c r="O23" s="438"/>
      <c r="P23" s="438"/>
      <c r="Q23" s="438"/>
      <c r="R23" s="438">
        <f>SUM(R25:X33)</f>
        <v>11</v>
      </c>
      <c r="S23" s="438"/>
      <c r="T23" s="438"/>
      <c r="U23" s="438"/>
      <c r="V23" s="438"/>
      <c r="W23" s="438"/>
      <c r="X23" s="438"/>
      <c r="Y23" s="438">
        <f>SUM(Y25:AE33)</f>
        <v>1592</v>
      </c>
      <c r="Z23" s="438"/>
      <c r="AA23" s="438"/>
      <c r="AB23" s="438"/>
      <c r="AC23" s="438"/>
      <c r="AD23" s="438"/>
      <c r="AE23" s="438"/>
      <c r="AF23" s="9"/>
      <c r="AG23" s="9"/>
      <c r="AH23" s="9"/>
    </row>
    <row r="24" spans="1:31" s="9" customFormat="1" ht="3.75" customHeight="1">
      <c r="A24" s="447"/>
      <c r="B24" s="447"/>
      <c r="C24" s="44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row>
    <row r="25" spans="1:34" ht="15.75" customHeight="1">
      <c r="A25" s="449" t="s">
        <v>371</v>
      </c>
      <c r="B25" s="449"/>
      <c r="C25" s="450"/>
      <c r="D25" s="443">
        <f aca="true" t="shared" si="0" ref="D25:D33">SUM(K25:AE25)</f>
        <v>30</v>
      </c>
      <c r="E25" s="443"/>
      <c r="F25" s="443"/>
      <c r="G25" s="443"/>
      <c r="H25" s="443"/>
      <c r="I25" s="443"/>
      <c r="J25" s="443"/>
      <c r="K25" s="443" t="s">
        <v>423</v>
      </c>
      <c r="L25" s="443"/>
      <c r="M25" s="443"/>
      <c r="N25" s="443"/>
      <c r="O25" s="443"/>
      <c r="P25" s="443"/>
      <c r="Q25" s="443"/>
      <c r="R25" s="443" t="s">
        <v>423</v>
      </c>
      <c r="S25" s="443"/>
      <c r="T25" s="443"/>
      <c r="U25" s="443"/>
      <c r="V25" s="443"/>
      <c r="W25" s="443"/>
      <c r="X25" s="443"/>
      <c r="Y25" s="443">
        <v>30</v>
      </c>
      <c r="Z25" s="443"/>
      <c r="AA25" s="443"/>
      <c r="AB25" s="443"/>
      <c r="AC25" s="443"/>
      <c r="AD25" s="443"/>
      <c r="AE25" s="443"/>
      <c r="AF25" s="9"/>
      <c r="AG25" s="9"/>
      <c r="AH25" s="9"/>
    </row>
    <row r="26" spans="1:34" ht="15.75" customHeight="1">
      <c r="A26" s="418" t="s">
        <v>471</v>
      </c>
      <c r="B26" s="418"/>
      <c r="C26" s="419"/>
      <c r="D26" s="443">
        <f t="shared" si="0"/>
        <v>67</v>
      </c>
      <c r="E26" s="443"/>
      <c r="F26" s="443"/>
      <c r="G26" s="443"/>
      <c r="H26" s="443"/>
      <c r="I26" s="443"/>
      <c r="J26" s="443"/>
      <c r="K26" s="443" t="s">
        <v>423</v>
      </c>
      <c r="L26" s="443"/>
      <c r="M26" s="443"/>
      <c r="N26" s="443"/>
      <c r="O26" s="443"/>
      <c r="P26" s="443"/>
      <c r="Q26" s="443"/>
      <c r="R26" s="443" t="s">
        <v>423</v>
      </c>
      <c r="S26" s="443"/>
      <c r="T26" s="443"/>
      <c r="U26" s="443"/>
      <c r="V26" s="443"/>
      <c r="W26" s="443"/>
      <c r="X26" s="443"/>
      <c r="Y26" s="443">
        <v>67</v>
      </c>
      <c r="Z26" s="443"/>
      <c r="AA26" s="443"/>
      <c r="AB26" s="443"/>
      <c r="AC26" s="443"/>
      <c r="AD26" s="443"/>
      <c r="AE26" s="443"/>
      <c r="AF26" s="9"/>
      <c r="AG26" s="9"/>
      <c r="AH26" s="9"/>
    </row>
    <row r="27" spans="1:34" ht="15.75" customHeight="1">
      <c r="A27" s="418" t="s">
        <v>472</v>
      </c>
      <c r="B27" s="418"/>
      <c r="C27" s="419"/>
      <c r="D27" s="443">
        <f t="shared" si="0"/>
        <v>27</v>
      </c>
      <c r="E27" s="443"/>
      <c r="F27" s="443"/>
      <c r="G27" s="443"/>
      <c r="H27" s="443"/>
      <c r="I27" s="443"/>
      <c r="J27" s="443"/>
      <c r="K27" s="443" t="s">
        <v>423</v>
      </c>
      <c r="L27" s="443"/>
      <c r="M27" s="443"/>
      <c r="N27" s="443"/>
      <c r="O27" s="443"/>
      <c r="P27" s="443"/>
      <c r="Q27" s="443"/>
      <c r="R27" s="443" t="s">
        <v>423</v>
      </c>
      <c r="S27" s="443"/>
      <c r="T27" s="443"/>
      <c r="U27" s="443"/>
      <c r="V27" s="443"/>
      <c r="W27" s="443"/>
      <c r="X27" s="443"/>
      <c r="Y27" s="443">
        <v>27</v>
      </c>
      <c r="Z27" s="443"/>
      <c r="AA27" s="443"/>
      <c r="AB27" s="443"/>
      <c r="AC27" s="443"/>
      <c r="AD27" s="443"/>
      <c r="AE27" s="443"/>
      <c r="AF27" s="9"/>
      <c r="AG27" s="9"/>
      <c r="AH27" s="9"/>
    </row>
    <row r="28" spans="1:34" ht="15.75" customHeight="1">
      <c r="A28" s="418" t="s">
        <v>473</v>
      </c>
      <c r="B28" s="418"/>
      <c r="C28" s="419"/>
      <c r="D28" s="443">
        <f t="shared" si="0"/>
        <v>116</v>
      </c>
      <c r="E28" s="443"/>
      <c r="F28" s="443"/>
      <c r="G28" s="443"/>
      <c r="H28" s="443"/>
      <c r="I28" s="443"/>
      <c r="J28" s="443"/>
      <c r="K28" s="443" t="s">
        <v>423</v>
      </c>
      <c r="L28" s="443"/>
      <c r="M28" s="443"/>
      <c r="N28" s="443"/>
      <c r="O28" s="443"/>
      <c r="P28" s="443"/>
      <c r="Q28" s="443"/>
      <c r="R28" s="443" t="s">
        <v>423</v>
      </c>
      <c r="S28" s="443"/>
      <c r="T28" s="443"/>
      <c r="U28" s="443"/>
      <c r="V28" s="443"/>
      <c r="W28" s="443"/>
      <c r="X28" s="443"/>
      <c r="Y28" s="443">
        <v>116</v>
      </c>
      <c r="Z28" s="443"/>
      <c r="AA28" s="443"/>
      <c r="AB28" s="443"/>
      <c r="AC28" s="443"/>
      <c r="AD28" s="443"/>
      <c r="AE28" s="443"/>
      <c r="AF28" s="9"/>
      <c r="AG28" s="9"/>
      <c r="AH28" s="9"/>
    </row>
    <row r="29" spans="1:34" ht="15.75" customHeight="1">
      <c r="A29" s="418" t="s">
        <v>474</v>
      </c>
      <c r="B29" s="418"/>
      <c r="C29" s="419"/>
      <c r="D29" s="443">
        <f t="shared" si="0"/>
        <v>308</v>
      </c>
      <c r="E29" s="443"/>
      <c r="F29" s="443"/>
      <c r="G29" s="443"/>
      <c r="H29" s="443"/>
      <c r="I29" s="443"/>
      <c r="J29" s="443"/>
      <c r="K29" s="443" t="s">
        <v>423</v>
      </c>
      <c r="L29" s="443"/>
      <c r="M29" s="443"/>
      <c r="N29" s="443"/>
      <c r="O29" s="443"/>
      <c r="P29" s="443"/>
      <c r="Q29" s="443"/>
      <c r="R29" s="443">
        <v>2</v>
      </c>
      <c r="S29" s="443"/>
      <c r="T29" s="443"/>
      <c r="U29" s="443"/>
      <c r="V29" s="443"/>
      <c r="W29" s="443"/>
      <c r="X29" s="443"/>
      <c r="Y29" s="443">
        <v>306</v>
      </c>
      <c r="Z29" s="443"/>
      <c r="AA29" s="443"/>
      <c r="AB29" s="443"/>
      <c r="AC29" s="443"/>
      <c r="AD29" s="443"/>
      <c r="AE29" s="443"/>
      <c r="AF29" s="9"/>
      <c r="AG29" s="9"/>
      <c r="AH29" s="9"/>
    </row>
    <row r="30" spans="1:34" ht="15.75" customHeight="1">
      <c r="A30" s="418" t="s">
        <v>475</v>
      </c>
      <c r="B30" s="418"/>
      <c r="C30" s="419"/>
      <c r="D30" s="443">
        <f t="shared" si="0"/>
        <v>324</v>
      </c>
      <c r="E30" s="443"/>
      <c r="F30" s="443"/>
      <c r="G30" s="443"/>
      <c r="H30" s="443"/>
      <c r="I30" s="443"/>
      <c r="J30" s="443"/>
      <c r="K30" s="443">
        <v>1</v>
      </c>
      <c r="L30" s="443"/>
      <c r="M30" s="443"/>
      <c r="N30" s="443"/>
      <c r="O30" s="443"/>
      <c r="P30" s="443"/>
      <c r="Q30" s="443"/>
      <c r="R30" s="443">
        <v>2</v>
      </c>
      <c r="S30" s="443"/>
      <c r="T30" s="443"/>
      <c r="U30" s="443"/>
      <c r="V30" s="443"/>
      <c r="W30" s="443"/>
      <c r="X30" s="443"/>
      <c r="Y30" s="443">
        <v>321</v>
      </c>
      <c r="Z30" s="443"/>
      <c r="AA30" s="443"/>
      <c r="AB30" s="443"/>
      <c r="AC30" s="443"/>
      <c r="AD30" s="443"/>
      <c r="AE30" s="443"/>
      <c r="AF30" s="9"/>
      <c r="AG30" s="9"/>
      <c r="AH30" s="9"/>
    </row>
    <row r="31" spans="1:34" ht="15.75" customHeight="1">
      <c r="A31" s="418" t="s">
        <v>476</v>
      </c>
      <c r="B31" s="418"/>
      <c r="C31" s="419"/>
      <c r="D31" s="443">
        <f t="shared" si="0"/>
        <v>247</v>
      </c>
      <c r="E31" s="443"/>
      <c r="F31" s="443"/>
      <c r="G31" s="443"/>
      <c r="H31" s="443"/>
      <c r="I31" s="443"/>
      <c r="J31" s="443"/>
      <c r="K31" s="443">
        <v>1</v>
      </c>
      <c r="L31" s="443"/>
      <c r="M31" s="443"/>
      <c r="N31" s="443"/>
      <c r="O31" s="443"/>
      <c r="P31" s="443"/>
      <c r="Q31" s="443"/>
      <c r="R31" s="443">
        <v>2</v>
      </c>
      <c r="S31" s="443"/>
      <c r="T31" s="443"/>
      <c r="U31" s="443"/>
      <c r="V31" s="443"/>
      <c r="W31" s="443"/>
      <c r="X31" s="443"/>
      <c r="Y31" s="443">
        <v>244</v>
      </c>
      <c r="Z31" s="443"/>
      <c r="AA31" s="443"/>
      <c r="AB31" s="443"/>
      <c r="AC31" s="443"/>
      <c r="AD31" s="443"/>
      <c r="AE31" s="443"/>
      <c r="AF31" s="9"/>
      <c r="AG31" s="9"/>
      <c r="AH31" s="9"/>
    </row>
    <row r="32" spans="1:34" ht="15.75" customHeight="1">
      <c r="A32" s="418" t="s">
        <v>477</v>
      </c>
      <c r="B32" s="418"/>
      <c r="C32" s="419"/>
      <c r="D32" s="443">
        <f t="shared" si="0"/>
        <v>185</v>
      </c>
      <c r="E32" s="443"/>
      <c r="F32" s="443"/>
      <c r="G32" s="443"/>
      <c r="H32" s="443"/>
      <c r="I32" s="443"/>
      <c r="J32" s="443"/>
      <c r="K32" s="443" t="s">
        <v>423</v>
      </c>
      <c r="L32" s="443"/>
      <c r="M32" s="443"/>
      <c r="N32" s="443"/>
      <c r="O32" s="443"/>
      <c r="P32" s="443"/>
      <c r="Q32" s="443"/>
      <c r="R32" s="443">
        <v>1</v>
      </c>
      <c r="S32" s="443"/>
      <c r="T32" s="443"/>
      <c r="U32" s="443"/>
      <c r="V32" s="443"/>
      <c r="W32" s="443"/>
      <c r="X32" s="443"/>
      <c r="Y32" s="443">
        <v>184</v>
      </c>
      <c r="Z32" s="443"/>
      <c r="AA32" s="443"/>
      <c r="AB32" s="443"/>
      <c r="AC32" s="443"/>
      <c r="AD32" s="443"/>
      <c r="AE32" s="443"/>
      <c r="AF32" s="9"/>
      <c r="AG32" s="9"/>
      <c r="AH32" s="9"/>
    </row>
    <row r="33" spans="1:34" ht="15.75" customHeight="1">
      <c r="A33" s="418" t="s">
        <v>226</v>
      </c>
      <c r="B33" s="418"/>
      <c r="C33" s="419"/>
      <c r="D33" s="443">
        <f t="shared" si="0"/>
        <v>303</v>
      </c>
      <c r="E33" s="443"/>
      <c r="F33" s="443"/>
      <c r="G33" s="443"/>
      <c r="H33" s="443"/>
      <c r="I33" s="443"/>
      <c r="J33" s="443"/>
      <c r="K33" s="443">
        <v>2</v>
      </c>
      <c r="L33" s="443"/>
      <c r="M33" s="443"/>
      <c r="N33" s="443"/>
      <c r="O33" s="443"/>
      <c r="P33" s="443"/>
      <c r="Q33" s="443"/>
      <c r="R33" s="443">
        <v>4</v>
      </c>
      <c r="S33" s="443"/>
      <c r="T33" s="443"/>
      <c r="U33" s="443"/>
      <c r="V33" s="443"/>
      <c r="W33" s="443"/>
      <c r="X33" s="443"/>
      <c r="Y33" s="443">
        <v>297</v>
      </c>
      <c r="Z33" s="443"/>
      <c r="AA33" s="443"/>
      <c r="AB33" s="443"/>
      <c r="AC33" s="443"/>
      <c r="AD33" s="443"/>
      <c r="AE33" s="443"/>
      <c r="AF33" s="9"/>
      <c r="AG33" s="9"/>
      <c r="AH33" s="9"/>
    </row>
    <row r="34" spans="1:34" ht="5.25" customHeight="1">
      <c r="A34" s="451"/>
      <c r="B34" s="451"/>
      <c r="C34" s="452"/>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9"/>
      <c r="AG34" s="9"/>
      <c r="AH34" s="9"/>
    </row>
    <row r="35" spans="1:34" ht="13.5">
      <c r="A35" s="72" t="s">
        <v>405</v>
      </c>
      <c r="B35" s="68"/>
      <c r="C35" s="68"/>
      <c r="D35" s="68"/>
      <c r="E35" s="68"/>
      <c r="F35" s="68"/>
      <c r="G35" s="68"/>
      <c r="H35" s="68"/>
      <c r="I35" s="68"/>
      <c r="J35" s="68"/>
      <c r="K35" s="68"/>
      <c r="L35" s="68"/>
      <c r="M35" s="68"/>
      <c r="N35" s="68"/>
      <c r="O35" s="68"/>
      <c r="P35" s="68"/>
      <c r="Q35" s="22"/>
      <c r="R35" s="22"/>
      <c r="S35" s="22"/>
      <c r="T35" s="22"/>
      <c r="U35" s="22"/>
      <c r="V35" s="22"/>
      <c r="W35" s="22"/>
      <c r="X35" s="22"/>
      <c r="Y35" s="22"/>
      <c r="Z35" s="22"/>
      <c r="AA35" s="22"/>
      <c r="AB35" s="22"/>
      <c r="AC35" s="22"/>
      <c r="AD35" s="22"/>
      <c r="AE35" s="22"/>
      <c r="AF35" s="9"/>
      <c r="AG35" s="9"/>
      <c r="AH35" s="9"/>
    </row>
    <row r="36" spans="1:34" ht="13.5">
      <c r="A36" s="73" t="s">
        <v>467</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9"/>
      <c r="AG36" s="9"/>
      <c r="AH36" s="9"/>
    </row>
    <row r="37" spans="1:34" ht="13.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ht="13.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40" spans="1:31" ht="22.5" customHeight="1">
      <c r="A40" s="52" t="s">
        <v>73</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ht="13.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row>
    <row r="42" spans="1:31" ht="13.5" customHeight="1">
      <c r="A42" s="420" t="s">
        <v>2</v>
      </c>
      <c r="B42" s="405" t="s">
        <v>58</v>
      </c>
      <c r="C42" s="405"/>
      <c r="D42" s="405"/>
      <c r="E42" s="405"/>
      <c r="F42" s="405"/>
      <c r="G42" s="405"/>
      <c r="H42" s="405" t="s">
        <v>74</v>
      </c>
      <c r="I42" s="405"/>
      <c r="J42" s="405"/>
      <c r="K42" s="405"/>
      <c r="L42" s="405"/>
      <c r="M42" s="405"/>
      <c r="N42" s="405" t="s">
        <v>75</v>
      </c>
      <c r="O42" s="405"/>
      <c r="P42" s="405"/>
      <c r="Q42" s="405"/>
      <c r="R42" s="405"/>
      <c r="S42" s="405"/>
      <c r="T42" s="405" t="s">
        <v>258</v>
      </c>
      <c r="U42" s="405"/>
      <c r="V42" s="405"/>
      <c r="W42" s="405"/>
      <c r="X42" s="405"/>
      <c r="Y42" s="405"/>
      <c r="Z42" s="405" t="s">
        <v>76</v>
      </c>
      <c r="AA42" s="405"/>
      <c r="AB42" s="405"/>
      <c r="AC42" s="405"/>
      <c r="AD42" s="405"/>
      <c r="AE42" s="412"/>
    </row>
    <row r="43" spans="1:31" ht="13.5" customHeight="1">
      <c r="A43" s="421"/>
      <c r="B43" s="406" t="s">
        <v>77</v>
      </c>
      <c r="C43" s="406"/>
      <c r="D43" s="406"/>
      <c r="E43" s="406" t="s">
        <v>78</v>
      </c>
      <c r="F43" s="406"/>
      <c r="G43" s="406"/>
      <c r="H43" s="406" t="s">
        <v>77</v>
      </c>
      <c r="I43" s="406"/>
      <c r="J43" s="406"/>
      <c r="K43" s="406" t="s">
        <v>78</v>
      </c>
      <c r="L43" s="406"/>
      <c r="M43" s="406"/>
      <c r="N43" s="406" t="s">
        <v>77</v>
      </c>
      <c r="O43" s="406"/>
      <c r="P43" s="406"/>
      <c r="Q43" s="406" t="s">
        <v>78</v>
      </c>
      <c r="R43" s="406"/>
      <c r="S43" s="406"/>
      <c r="T43" s="406" t="s">
        <v>77</v>
      </c>
      <c r="U43" s="406"/>
      <c r="V43" s="406"/>
      <c r="W43" s="406" t="s">
        <v>78</v>
      </c>
      <c r="X43" s="406"/>
      <c r="Y43" s="406"/>
      <c r="Z43" s="406" t="s">
        <v>77</v>
      </c>
      <c r="AA43" s="406"/>
      <c r="AB43" s="406"/>
      <c r="AC43" s="406" t="s">
        <v>78</v>
      </c>
      <c r="AD43" s="406"/>
      <c r="AE43" s="356"/>
    </row>
    <row r="44" spans="1:31" ht="5.25" customHeight="1">
      <c r="A44" s="162"/>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row>
    <row r="45" spans="1:31" ht="15.75" customHeight="1">
      <c r="A45" s="81">
        <v>16</v>
      </c>
      <c r="B45" s="441">
        <f>SUM(H45+N45+T45+Z45)</f>
        <v>1667</v>
      </c>
      <c r="C45" s="441"/>
      <c r="D45" s="441"/>
      <c r="E45" s="440">
        <f>SUM(K45,Q45,W45,AC45)</f>
        <v>100</v>
      </c>
      <c r="F45" s="440"/>
      <c r="G45" s="440"/>
      <c r="H45" s="441">
        <v>673</v>
      </c>
      <c r="I45" s="441"/>
      <c r="J45" s="441"/>
      <c r="K45" s="440">
        <f>H45/$B45*100</f>
        <v>40.37192561487702</v>
      </c>
      <c r="L45" s="440"/>
      <c r="M45" s="440"/>
      <c r="N45" s="441">
        <v>204</v>
      </c>
      <c r="O45" s="441"/>
      <c r="P45" s="441"/>
      <c r="Q45" s="440">
        <f>N45/$B45*100</f>
        <v>12.2375524895021</v>
      </c>
      <c r="R45" s="440"/>
      <c r="S45" s="440"/>
      <c r="T45" s="441">
        <v>710</v>
      </c>
      <c r="U45" s="441"/>
      <c r="V45" s="441"/>
      <c r="W45" s="440">
        <f>T45/$B45*100</f>
        <v>42.59148170365927</v>
      </c>
      <c r="X45" s="440"/>
      <c r="Y45" s="440"/>
      <c r="Z45" s="441">
        <v>80</v>
      </c>
      <c r="AA45" s="441"/>
      <c r="AB45" s="441"/>
      <c r="AC45" s="440">
        <f>Z45/$B45*100</f>
        <v>4.799040191961608</v>
      </c>
      <c r="AD45" s="440"/>
      <c r="AE45" s="440"/>
    </row>
    <row r="46" spans="1:32" ht="15.75" customHeight="1">
      <c r="A46" s="81">
        <v>17</v>
      </c>
      <c r="B46" s="441">
        <f>SUM(H46+N46+T46+Z46)</f>
        <v>2424</v>
      </c>
      <c r="C46" s="441"/>
      <c r="D46" s="441"/>
      <c r="E46" s="440">
        <f>SUM(K46,Q46,W46,AC46)</f>
        <v>100</v>
      </c>
      <c r="F46" s="440"/>
      <c r="G46" s="440"/>
      <c r="H46" s="441">
        <v>1383</v>
      </c>
      <c r="I46" s="441"/>
      <c r="J46" s="441"/>
      <c r="K46" s="440">
        <f>H46/$B46*100</f>
        <v>57.05445544554455</v>
      </c>
      <c r="L46" s="440"/>
      <c r="M46" s="440"/>
      <c r="N46" s="441">
        <v>194</v>
      </c>
      <c r="O46" s="441"/>
      <c r="P46" s="441"/>
      <c r="Q46" s="440">
        <f>N46/$B46*100</f>
        <v>8.003300330033003</v>
      </c>
      <c r="R46" s="440"/>
      <c r="S46" s="440"/>
      <c r="T46" s="441">
        <v>780</v>
      </c>
      <c r="U46" s="441"/>
      <c r="V46" s="441"/>
      <c r="W46" s="440">
        <f>T46/$B46*100</f>
        <v>32.17821782178218</v>
      </c>
      <c r="X46" s="440"/>
      <c r="Y46" s="440"/>
      <c r="Z46" s="441">
        <v>67</v>
      </c>
      <c r="AA46" s="441"/>
      <c r="AB46" s="441"/>
      <c r="AC46" s="440">
        <f>Z46/$B46*100</f>
        <v>2.764026402640264</v>
      </c>
      <c r="AD46" s="440"/>
      <c r="AE46" s="440"/>
      <c r="AF46" s="9"/>
    </row>
    <row r="47" spans="1:32" ht="15.75" customHeight="1">
      <c r="A47" s="81">
        <v>18</v>
      </c>
      <c r="B47" s="441">
        <f>SUM(H47+N47+T47+Z47)</f>
        <v>2365</v>
      </c>
      <c r="C47" s="441"/>
      <c r="D47" s="441"/>
      <c r="E47" s="440">
        <f>SUM(K47,Q47,W47,AC47)</f>
        <v>100</v>
      </c>
      <c r="F47" s="440"/>
      <c r="G47" s="440"/>
      <c r="H47" s="441">
        <v>1325</v>
      </c>
      <c r="I47" s="441"/>
      <c r="J47" s="441"/>
      <c r="K47" s="440">
        <f>H47/$B47*100</f>
        <v>56.02536997885835</v>
      </c>
      <c r="L47" s="440"/>
      <c r="M47" s="440"/>
      <c r="N47" s="441">
        <v>198</v>
      </c>
      <c r="O47" s="441"/>
      <c r="P47" s="441"/>
      <c r="Q47" s="440">
        <f>N47/$B47*100</f>
        <v>8.372093023255815</v>
      </c>
      <c r="R47" s="440"/>
      <c r="S47" s="440"/>
      <c r="T47" s="441">
        <v>744</v>
      </c>
      <c r="U47" s="441"/>
      <c r="V47" s="441"/>
      <c r="W47" s="440">
        <f>T47/$B47*100</f>
        <v>31.45877378435518</v>
      </c>
      <c r="X47" s="440"/>
      <c r="Y47" s="440"/>
      <c r="Z47" s="441">
        <v>98</v>
      </c>
      <c r="AA47" s="441"/>
      <c r="AB47" s="441"/>
      <c r="AC47" s="440">
        <f>Z47/$B47*100</f>
        <v>4.143763213530655</v>
      </c>
      <c r="AD47" s="440"/>
      <c r="AE47" s="440"/>
      <c r="AF47" s="9"/>
    </row>
    <row r="48" spans="1:32" ht="15.75" customHeight="1">
      <c r="A48" s="81">
        <v>19</v>
      </c>
      <c r="B48" s="441">
        <f>SUM(H48+N48+T48+Z48)</f>
        <v>2199</v>
      </c>
      <c r="C48" s="441"/>
      <c r="D48" s="441"/>
      <c r="E48" s="440">
        <f>SUM(K48,Q48,W48,AC48)</f>
        <v>100</v>
      </c>
      <c r="F48" s="440"/>
      <c r="G48" s="440"/>
      <c r="H48" s="441">
        <v>1207</v>
      </c>
      <c r="I48" s="441"/>
      <c r="J48" s="441"/>
      <c r="K48" s="440">
        <f>H48/$B48*100</f>
        <v>54.88858572078218</v>
      </c>
      <c r="L48" s="440"/>
      <c r="M48" s="440"/>
      <c r="N48" s="441">
        <v>198</v>
      </c>
      <c r="O48" s="441"/>
      <c r="P48" s="441"/>
      <c r="Q48" s="440">
        <f>N48/$B48*100</f>
        <v>9.004092769440655</v>
      </c>
      <c r="R48" s="440"/>
      <c r="S48" s="440"/>
      <c r="T48" s="441">
        <v>717</v>
      </c>
      <c r="U48" s="441"/>
      <c r="V48" s="441"/>
      <c r="W48" s="440">
        <f>T48/$B48*100</f>
        <v>32.605729877216916</v>
      </c>
      <c r="X48" s="440"/>
      <c r="Y48" s="440"/>
      <c r="Z48" s="441">
        <v>77</v>
      </c>
      <c r="AA48" s="441"/>
      <c r="AB48" s="441"/>
      <c r="AC48" s="440">
        <f>Z48/$B48*100</f>
        <v>3.5015916325602547</v>
      </c>
      <c r="AD48" s="440"/>
      <c r="AE48" s="440"/>
      <c r="AF48" s="9"/>
    </row>
    <row r="49" spans="1:32" ht="15.75" customHeight="1">
      <c r="A49" s="69">
        <v>20</v>
      </c>
      <c r="B49" s="437">
        <f>SUM(H49+N49+T49+Z49)</f>
        <v>2118</v>
      </c>
      <c r="C49" s="437"/>
      <c r="D49" s="437"/>
      <c r="E49" s="435">
        <f>SUM(K49,Q49,W49,AC49)</f>
        <v>100</v>
      </c>
      <c r="F49" s="435"/>
      <c r="G49" s="435"/>
      <c r="H49" s="437">
        <v>1139</v>
      </c>
      <c r="I49" s="437"/>
      <c r="J49" s="437"/>
      <c r="K49" s="435">
        <f>H49/$B49*100</f>
        <v>53.77714825306893</v>
      </c>
      <c r="L49" s="435"/>
      <c r="M49" s="435"/>
      <c r="N49" s="437">
        <v>187</v>
      </c>
      <c r="O49" s="437"/>
      <c r="P49" s="437"/>
      <c r="Q49" s="435">
        <f>N49/$B49*100</f>
        <v>8.829084041548631</v>
      </c>
      <c r="R49" s="435"/>
      <c r="S49" s="435"/>
      <c r="T49" s="437">
        <v>705</v>
      </c>
      <c r="U49" s="437"/>
      <c r="V49" s="437"/>
      <c r="W49" s="435">
        <f>T49/$B49*100</f>
        <v>33.286118980169974</v>
      </c>
      <c r="X49" s="435"/>
      <c r="Y49" s="435"/>
      <c r="Z49" s="437">
        <v>87</v>
      </c>
      <c r="AA49" s="437"/>
      <c r="AB49" s="437"/>
      <c r="AC49" s="435">
        <f>Z49/$B49*100</f>
        <v>4.107648725212465</v>
      </c>
      <c r="AD49" s="435"/>
      <c r="AE49" s="435"/>
      <c r="AF49" s="9"/>
    </row>
    <row r="50" spans="1:32" ht="5.25" customHeight="1">
      <c r="A50" s="7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1:32" ht="13.5">
      <c r="A51" s="72" t="s">
        <v>405</v>
      </c>
      <c r="B51" s="68"/>
      <c r="C51" s="68"/>
      <c r="D51" s="68"/>
      <c r="E51" s="68"/>
      <c r="F51" s="68"/>
      <c r="G51" s="68"/>
      <c r="H51" s="68"/>
      <c r="I51" s="68"/>
      <c r="J51" s="68"/>
      <c r="K51" s="68"/>
      <c r="L51" s="68"/>
      <c r="M51" s="68"/>
      <c r="N51" s="68"/>
      <c r="O51" s="68"/>
      <c r="P51" s="68"/>
      <c r="Q51" s="22"/>
      <c r="R51" s="22"/>
      <c r="S51" s="22"/>
      <c r="T51" s="22"/>
      <c r="U51" s="22"/>
      <c r="V51" s="22"/>
      <c r="W51" s="22"/>
      <c r="X51" s="22"/>
      <c r="Y51" s="22"/>
      <c r="Z51" s="22"/>
      <c r="AA51" s="22"/>
      <c r="AB51" s="22"/>
      <c r="AC51" s="22"/>
      <c r="AD51" s="22"/>
      <c r="AE51" s="22"/>
      <c r="AF51" s="9"/>
    </row>
    <row r="52" spans="1:32" ht="13.5">
      <c r="A52" s="73" t="s">
        <v>468</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9"/>
    </row>
    <row r="53" spans="1:32" ht="13.5">
      <c r="A53" s="73" t="s">
        <v>469</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9"/>
    </row>
    <row r="54" spans="1:32" ht="13.5">
      <c r="A54" s="73" t="s">
        <v>470</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sheetData>
  <mergeCells count="178">
    <mergeCell ref="R23:X23"/>
    <mergeCell ref="Z46:AB46"/>
    <mergeCell ref="Z45:AB45"/>
    <mergeCell ref="W45:Y45"/>
    <mergeCell ref="Y27:AE27"/>
    <mergeCell ref="Y28:AE28"/>
    <mergeCell ref="Y29:AE29"/>
    <mergeCell ref="R24:X24"/>
    <mergeCell ref="R25:X25"/>
    <mergeCell ref="T43:V43"/>
    <mergeCell ref="AC48:AE48"/>
    <mergeCell ref="Z10:AE10"/>
    <mergeCell ref="Z48:AB48"/>
    <mergeCell ref="Z47:AB47"/>
    <mergeCell ref="AC47:AE47"/>
    <mergeCell ref="Y22:AE22"/>
    <mergeCell ref="Y23:AE23"/>
    <mergeCell ref="Y24:AE24"/>
    <mergeCell ref="Y25:AE25"/>
    <mergeCell ref="Y26:AE26"/>
    <mergeCell ref="B48:D48"/>
    <mergeCell ref="E48:G48"/>
    <mergeCell ref="H48:J48"/>
    <mergeCell ref="K48:M48"/>
    <mergeCell ref="N48:P48"/>
    <mergeCell ref="Q48:S48"/>
    <mergeCell ref="T48:V48"/>
    <mergeCell ref="W47:Y47"/>
    <mergeCell ref="W48:Y48"/>
    <mergeCell ref="N47:P47"/>
    <mergeCell ref="Q47:S47"/>
    <mergeCell ref="T47:V47"/>
    <mergeCell ref="Z9:AE9"/>
    <mergeCell ref="B10:G10"/>
    <mergeCell ref="H10:M10"/>
    <mergeCell ref="N10:S10"/>
    <mergeCell ref="T10:Y10"/>
    <mergeCell ref="B9:G9"/>
    <mergeCell ref="H9:M9"/>
    <mergeCell ref="N9:S9"/>
    <mergeCell ref="Y30:AE30"/>
    <mergeCell ref="Y31:AE31"/>
    <mergeCell ref="Y32:AE32"/>
    <mergeCell ref="Y33:AE33"/>
    <mergeCell ref="B47:D47"/>
    <mergeCell ref="E47:G47"/>
    <mergeCell ref="H47:J47"/>
    <mergeCell ref="K47:M47"/>
    <mergeCell ref="A42:A43"/>
    <mergeCell ref="N42:S42"/>
    <mergeCell ref="B42:G42"/>
    <mergeCell ref="H43:J43"/>
    <mergeCell ref="K43:M43"/>
    <mergeCell ref="B43:D43"/>
    <mergeCell ref="N43:P43"/>
    <mergeCell ref="K33:Q33"/>
    <mergeCell ref="R33:X33"/>
    <mergeCell ref="Y34:AE34"/>
    <mergeCell ref="E43:G43"/>
    <mergeCell ref="K23:Q23"/>
    <mergeCell ref="K24:Q24"/>
    <mergeCell ref="K25:Q25"/>
    <mergeCell ref="K26:Q26"/>
    <mergeCell ref="K27:Q27"/>
    <mergeCell ref="K31:Q31"/>
    <mergeCell ref="K32:Q32"/>
    <mergeCell ref="H42:M42"/>
    <mergeCell ref="D33:J33"/>
    <mergeCell ref="K34:Q34"/>
    <mergeCell ref="D27:J27"/>
    <mergeCell ref="D28:J28"/>
    <mergeCell ref="D30:J30"/>
    <mergeCell ref="D29:J29"/>
    <mergeCell ref="N46:P46"/>
    <mergeCell ref="T46:V46"/>
    <mergeCell ref="R34:X34"/>
    <mergeCell ref="Q43:S43"/>
    <mergeCell ref="W43:Y43"/>
    <mergeCell ref="T42:Y42"/>
    <mergeCell ref="AC46:AE46"/>
    <mergeCell ref="AC45:AE45"/>
    <mergeCell ref="Z42:AE42"/>
    <mergeCell ref="AC43:AE43"/>
    <mergeCell ref="Z43:AB43"/>
    <mergeCell ref="B45:D45"/>
    <mergeCell ref="E45:G45"/>
    <mergeCell ref="R26:X26"/>
    <mergeCell ref="R27:X27"/>
    <mergeCell ref="R28:X28"/>
    <mergeCell ref="R29:X29"/>
    <mergeCell ref="R30:X30"/>
    <mergeCell ref="K30:Q30"/>
    <mergeCell ref="K28:Q28"/>
    <mergeCell ref="K29:Q29"/>
    <mergeCell ref="R31:X31"/>
    <mergeCell ref="R32:X32"/>
    <mergeCell ref="D31:J31"/>
    <mergeCell ref="D32:J32"/>
    <mergeCell ref="A31:C31"/>
    <mergeCell ref="A32:C32"/>
    <mergeCell ref="A33:C33"/>
    <mergeCell ref="D34:J34"/>
    <mergeCell ref="A34:C34"/>
    <mergeCell ref="A30:C30"/>
    <mergeCell ref="A26:C26"/>
    <mergeCell ref="A27:C27"/>
    <mergeCell ref="A28:C28"/>
    <mergeCell ref="A29:C29"/>
    <mergeCell ref="A23:C23"/>
    <mergeCell ref="A24:C24"/>
    <mergeCell ref="A25:C25"/>
    <mergeCell ref="D26:J26"/>
    <mergeCell ref="D23:J23"/>
    <mergeCell ref="D24:J24"/>
    <mergeCell ref="D25:J25"/>
    <mergeCell ref="A22:C22"/>
    <mergeCell ref="D22:J22"/>
    <mergeCell ref="K22:Q22"/>
    <mergeCell ref="R22:X22"/>
    <mergeCell ref="B12:G12"/>
    <mergeCell ref="D21:J21"/>
    <mergeCell ref="K21:Q21"/>
    <mergeCell ref="R21:X21"/>
    <mergeCell ref="A21:C21"/>
    <mergeCell ref="A4:A5"/>
    <mergeCell ref="B4:G5"/>
    <mergeCell ref="H5:M5"/>
    <mergeCell ref="N5:S5"/>
    <mergeCell ref="T5:Y5"/>
    <mergeCell ref="H4:AE4"/>
    <mergeCell ref="Z5:AE5"/>
    <mergeCell ref="B7:G7"/>
    <mergeCell ref="Z6:AE6"/>
    <mergeCell ref="B6:G6"/>
    <mergeCell ref="H6:M6"/>
    <mergeCell ref="N6:S6"/>
    <mergeCell ref="T6:Y6"/>
    <mergeCell ref="Z7:AE7"/>
    <mergeCell ref="K45:M45"/>
    <mergeCell ref="N45:P45"/>
    <mergeCell ref="Q45:S45"/>
    <mergeCell ref="T45:V45"/>
    <mergeCell ref="H7:M7"/>
    <mergeCell ref="N7:S7"/>
    <mergeCell ref="T7:Y7"/>
    <mergeCell ref="N12:S12"/>
    <mergeCell ref="T12:Y12"/>
    <mergeCell ref="T9:Y9"/>
    <mergeCell ref="Y21:AE21"/>
    <mergeCell ref="Z8:AE8"/>
    <mergeCell ref="W46:Y46"/>
    <mergeCell ref="B46:D46"/>
    <mergeCell ref="B8:G8"/>
    <mergeCell ref="H8:M8"/>
    <mergeCell ref="N8:S8"/>
    <mergeCell ref="T8:Y8"/>
    <mergeCell ref="H45:J45"/>
    <mergeCell ref="Z12:AE12"/>
    <mergeCell ref="Z49:AB49"/>
    <mergeCell ref="B11:G11"/>
    <mergeCell ref="H11:M11"/>
    <mergeCell ref="N11:S11"/>
    <mergeCell ref="T11:Y11"/>
    <mergeCell ref="E46:G46"/>
    <mergeCell ref="H46:J46"/>
    <mergeCell ref="K46:M46"/>
    <mergeCell ref="Q46:S46"/>
    <mergeCell ref="H12:M12"/>
    <mergeCell ref="AC49:AE49"/>
    <mergeCell ref="Z11:AE11"/>
    <mergeCell ref="B49:D49"/>
    <mergeCell ref="E49:G49"/>
    <mergeCell ref="H49:J49"/>
    <mergeCell ref="K49:M49"/>
    <mergeCell ref="N49:P49"/>
    <mergeCell ref="Q49:S49"/>
    <mergeCell ref="T49:V49"/>
    <mergeCell ref="W49:Y49"/>
  </mergeCells>
  <printOptions/>
  <pageMargins left="0.5905511811023623" right="0.5905511811023623" top="0.984251968503937" bottom="0.73" header="0.5118110236220472" footer="0.5118110236220472"/>
  <pageSetup horizontalDpi="600" verticalDpi="600" orientation="portrait" paperSize="9" r:id="rId1"/>
  <headerFooter alignWithMargins="0">
    <oddHeader>&amp;L&amp;8 160　　　司法 ・ 警察 ・ 消防</oddHeader>
  </headerFooter>
</worksheet>
</file>

<file path=xl/worksheets/sheet7.xml><?xml version="1.0" encoding="utf-8"?>
<worksheet xmlns="http://schemas.openxmlformats.org/spreadsheetml/2006/main" xmlns:r="http://schemas.openxmlformats.org/officeDocument/2006/relationships">
  <dimension ref="A1:P55"/>
  <sheetViews>
    <sheetView workbookViewId="0" topLeftCell="A1">
      <selection activeCell="R29" sqref="R29:X29"/>
    </sheetView>
  </sheetViews>
  <sheetFormatPr defaultColWidth="9.00390625" defaultRowHeight="13.5"/>
  <cols>
    <col min="1" max="3" width="8.125" style="0" customWidth="1"/>
    <col min="4" max="7" width="4.375" style="0" customWidth="1"/>
    <col min="8" max="10" width="8.125" style="0" customWidth="1"/>
    <col min="11" max="14" width="4.375" style="0" customWidth="1"/>
  </cols>
  <sheetData>
    <row r="1" spans="1:14" ht="26.25" customHeight="1">
      <c r="A1" s="4"/>
      <c r="B1" s="4"/>
      <c r="C1" s="4"/>
      <c r="D1" s="4"/>
      <c r="E1" s="4"/>
      <c r="F1" s="4"/>
      <c r="G1" s="4"/>
      <c r="H1" s="4"/>
      <c r="I1" s="4"/>
      <c r="J1" s="4"/>
      <c r="K1" s="4"/>
      <c r="L1" s="4"/>
      <c r="M1" s="4"/>
      <c r="N1" s="4"/>
    </row>
    <row r="2" spans="1:14" ht="22.5" customHeight="1">
      <c r="A2" s="52" t="s">
        <v>79</v>
      </c>
      <c r="B2" s="52"/>
      <c r="C2" s="52"/>
      <c r="D2" s="52"/>
      <c r="E2" s="52"/>
      <c r="F2" s="52"/>
      <c r="G2" s="52"/>
      <c r="H2" s="52"/>
      <c r="I2" s="52"/>
      <c r="J2" s="52"/>
      <c r="K2" s="52"/>
      <c r="L2" s="52"/>
      <c r="M2" s="52"/>
      <c r="N2" s="52"/>
    </row>
    <row r="3" spans="1:14" ht="13.5" customHeight="1">
      <c r="A3" s="105"/>
      <c r="B3" s="105"/>
      <c r="C3" s="105"/>
      <c r="D3" s="105"/>
      <c r="E3" s="105"/>
      <c r="F3" s="105"/>
      <c r="G3" s="105"/>
      <c r="H3" s="105"/>
      <c r="I3" s="105"/>
      <c r="J3" s="105"/>
      <c r="K3" s="105"/>
      <c r="L3" s="105"/>
      <c r="M3" s="105"/>
      <c r="N3" s="105"/>
    </row>
    <row r="4" spans="1:14" ht="13.5" customHeight="1">
      <c r="A4" s="420" t="s">
        <v>2</v>
      </c>
      <c r="B4" s="331" t="s">
        <v>80</v>
      </c>
      <c r="C4" s="333" t="s">
        <v>81</v>
      </c>
      <c r="D4" s="476" t="s">
        <v>82</v>
      </c>
      <c r="E4" s="462"/>
      <c r="F4" s="478" t="s">
        <v>83</v>
      </c>
      <c r="G4" s="478"/>
      <c r="H4" s="333" t="s">
        <v>85</v>
      </c>
      <c r="I4" s="333" t="s">
        <v>86</v>
      </c>
      <c r="J4" s="474" t="s">
        <v>87</v>
      </c>
      <c r="K4" s="333" t="s">
        <v>88</v>
      </c>
      <c r="L4" s="462"/>
      <c r="M4" s="476" t="s">
        <v>89</v>
      </c>
      <c r="N4" s="465"/>
    </row>
    <row r="5" spans="1:14" ht="13.5" customHeight="1">
      <c r="A5" s="421"/>
      <c r="B5" s="332"/>
      <c r="C5" s="328"/>
      <c r="D5" s="477"/>
      <c r="E5" s="464"/>
      <c r="F5" s="479" t="s">
        <v>84</v>
      </c>
      <c r="G5" s="479"/>
      <c r="H5" s="328"/>
      <c r="I5" s="328"/>
      <c r="J5" s="475"/>
      <c r="K5" s="328"/>
      <c r="L5" s="464"/>
      <c r="M5" s="464"/>
      <c r="N5" s="466"/>
    </row>
    <row r="6" spans="1:14" ht="4.5" customHeight="1">
      <c r="A6" s="165"/>
      <c r="B6" s="79"/>
      <c r="C6" s="79"/>
      <c r="D6" s="79"/>
      <c r="E6" s="79"/>
      <c r="F6" s="79"/>
      <c r="G6" s="79"/>
      <c r="H6" s="79"/>
      <c r="I6" s="79"/>
      <c r="J6" s="79"/>
      <c r="K6" s="79"/>
      <c r="L6" s="79"/>
      <c r="M6" s="79"/>
      <c r="N6" s="79"/>
    </row>
    <row r="7" spans="1:14" ht="15.75" customHeight="1">
      <c r="A7" s="166">
        <v>16</v>
      </c>
      <c r="B7" s="82">
        <f>SUM(C7:N7)+SUM(B16:N16)</f>
        <v>1948</v>
      </c>
      <c r="C7" s="82">
        <v>76</v>
      </c>
      <c r="D7" s="327" t="s">
        <v>478</v>
      </c>
      <c r="E7" s="327"/>
      <c r="F7" s="327">
        <v>38</v>
      </c>
      <c r="G7" s="327"/>
      <c r="H7" s="82" t="s">
        <v>478</v>
      </c>
      <c r="I7" s="82" t="s">
        <v>478</v>
      </c>
      <c r="J7" s="82">
        <v>3</v>
      </c>
      <c r="K7" s="327">
        <v>6</v>
      </c>
      <c r="L7" s="327"/>
      <c r="M7" s="327">
        <v>39</v>
      </c>
      <c r="N7" s="417"/>
    </row>
    <row r="8" spans="1:15" ht="15.75" customHeight="1">
      <c r="A8" s="81">
        <v>17</v>
      </c>
      <c r="B8" s="82">
        <f>SUM(C8:N8)+SUM(B17:N17)</f>
        <v>1953</v>
      </c>
      <c r="C8" s="82">
        <v>59</v>
      </c>
      <c r="D8" s="327" t="s">
        <v>478</v>
      </c>
      <c r="E8" s="327"/>
      <c r="F8" s="327">
        <v>40</v>
      </c>
      <c r="G8" s="327"/>
      <c r="H8" s="82" t="s">
        <v>478</v>
      </c>
      <c r="I8" s="82">
        <v>24</v>
      </c>
      <c r="J8" s="82">
        <v>5</v>
      </c>
      <c r="K8" s="327">
        <v>8</v>
      </c>
      <c r="L8" s="327"/>
      <c r="M8" s="327">
        <v>50</v>
      </c>
      <c r="N8" s="417"/>
      <c r="O8" s="9"/>
    </row>
    <row r="9" spans="1:16" ht="15.75" customHeight="1">
      <c r="A9" s="81">
        <v>18</v>
      </c>
      <c r="B9" s="82">
        <f>SUM(C9:N9,B18:N18)</f>
        <v>1927</v>
      </c>
      <c r="C9" s="82">
        <v>46</v>
      </c>
      <c r="D9" s="327" t="s">
        <v>478</v>
      </c>
      <c r="E9" s="327"/>
      <c r="F9" s="327">
        <v>40</v>
      </c>
      <c r="G9" s="327"/>
      <c r="H9" s="82" t="s">
        <v>478</v>
      </c>
      <c r="I9" s="82">
        <v>20</v>
      </c>
      <c r="J9" s="82">
        <v>1</v>
      </c>
      <c r="K9" s="327">
        <v>5</v>
      </c>
      <c r="L9" s="327"/>
      <c r="M9" s="327">
        <v>50</v>
      </c>
      <c r="N9" s="417"/>
      <c r="O9" s="9"/>
      <c r="P9" s="9"/>
    </row>
    <row r="10" spans="1:16" ht="15.75" customHeight="1">
      <c r="A10" s="81">
        <v>19</v>
      </c>
      <c r="B10" s="82">
        <f>SUM(C10:N10,B19:N19)</f>
        <v>1525</v>
      </c>
      <c r="C10" s="82">
        <v>33</v>
      </c>
      <c r="D10" s="327" t="s">
        <v>478</v>
      </c>
      <c r="E10" s="327"/>
      <c r="F10" s="327">
        <v>24</v>
      </c>
      <c r="G10" s="327"/>
      <c r="H10" s="82" t="s">
        <v>478</v>
      </c>
      <c r="I10" s="82">
        <v>33</v>
      </c>
      <c r="J10" s="82">
        <v>3</v>
      </c>
      <c r="K10" s="327">
        <v>5</v>
      </c>
      <c r="L10" s="327"/>
      <c r="M10" s="327">
        <v>49</v>
      </c>
      <c r="N10" s="417"/>
      <c r="O10" s="9"/>
      <c r="P10" s="9"/>
    </row>
    <row r="11" spans="1:16" ht="15.75" customHeight="1">
      <c r="A11" s="69">
        <v>20</v>
      </c>
      <c r="B11" s="8">
        <f>SUM(C11:N11,B20:N20)</f>
        <v>1818</v>
      </c>
      <c r="C11" s="8">
        <v>47</v>
      </c>
      <c r="D11" s="323">
        <v>2</v>
      </c>
      <c r="E11" s="323"/>
      <c r="F11" s="323">
        <v>13</v>
      </c>
      <c r="G11" s="323"/>
      <c r="H11" s="83" t="s">
        <v>479</v>
      </c>
      <c r="I11" s="8">
        <v>2</v>
      </c>
      <c r="J11" s="8">
        <v>2</v>
      </c>
      <c r="K11" s="323">
        <v>4</v>
      </c>
      <c r="L11" s="323"/>
      <c r="M11" s="323">
        <v>56</v>
      </c>
      <c r="N11" s="460"/>
      <c r="O11" s="9"/>
      <c r="P11" s="9"/>
    </row>
    <row r="12" spans="1:16" ht="3" customHeight="1">
      <c r="A12" s="164"/>
      <c r="B12" s="10"/>
      <c r="C12" s="10"/>
      <c r="D12" s="10"/>
      <c r="E12" s="10"/>
      <c r="F12" s="10"/>
      <c r="G12" s="10"/>
      <c r="H12" s="10"/>
      <c r="I12" s="10"/>
      <c r="J12" s="10"/>
      <c r="K12" s="10"/>
      <c r="L12" s="10"/>
      <c r="M12" s="10"/>
      <c r="N12" s="10"/>
      <c r="O12" s="9"/>
      <c r="P12" s="9"/>
    </row>
    <row r="13" spans="1:16" ht="13.5" customHeight="1">
      <c r="A13" s="331" t="s">
        <v>2</v>
      </c>
      <c r="B13" s="187" t="s">
        <v>90</v>
      </c>
      <c r="C13" s="483" t="s">
        <v>92</v>
      </c>
      <c r="D13" s="461" t="s">
        <v>93</v>
      </c>
      <c r="E13" s="462"/>
      <c r="F13" s="461" t="s">
        <v>94</v>
      </c>
      <c r="G13" s="462"/>
      <c r="H13" s="188" t="s">
        <v>90</v>
      </c>
      <c r="I13" s="467" t="s">
        <v>387</v>
      </c>
      <c r="J13" s="461" t="s">
        <v>96</v>
      </c>
      <c r="K13" s="461" t="s">
        <v>97</v>
      </c>
      <c r="L13" s="462"/>
      <c r="M13" s="461" t="s">
        <v>98</v>
      </c>
      <c r="N13" s="465"/>
      <c r="O13" s="9"/>
      <c r="P13" s="9"/>
    </row>
    <row r="14" spans="1:16" ht="13.5" customHeight="1">
      <c r="A14" s="332"/>
      <c r="B14" s="168" t="s">
        <v>91</v>
      </c>
      <c r="C14" s="484"/>
      <c r="D14" s="463"/>
      <c r="E14" s="464"/>
      <c r="F14" s="463"/>
      <c r="G14" s="464"/>
      <c r="H14" s="169" t="s">
        <v>95</v>
      </c>
      <c r="I14" s="463"/>
      <c r="J14" s="463"/>
      <c r="K14" s="463"/>
      <c r="L14" s="464"/>
      <c r="M14" s="464"/>
      <c r="N14" s="466"/>
      <c r="O14" s="9"/>
      <c r="P14" s="9"/>
    </row>
    <row r="15" spans="1:16" ht="4.5" customHeight="1">
      <c r="A15" s="81"/>
      <c r="B15" s="189"/>
      <c r="C15" s="190"/>
      <c r="D15" s="191"/>
      <c r="E15" s="192"/>
      <c r="F15" s="191"/>
      <c r="G15" s="192"/>
      <c r="H15" s="189"/>
      <c r="I15" s="191"/>
      <c r="J15" s="191"/>
      <c r="K15" s="191"/>
      <c r="L15" s="192"/>
      <c r="M15" s="192"/>
      <c r="N15" s="192"/>
      <c r="O15" s="9"/>
      <c r="P15" s="9"/>
    </row>
    <row r="16" spans="1:16" ht="15.75" customHeight="1">
      <c r="A16" s="81">
        <v>16</v>
      </c>
      <c r="B16" s="82">
        <v>6</v>
      </c>
      <c r="C16" s="82">
        <v>82</v>
      </c>
      <c r="D16" s="327" t="s">
        <v>479</v>
      </c>
      <c r="E16" s="327"/>
      <c r="F16" s="327" t="s">
        <v>479</v>
      </c>
      <c r="G16" s="327"/>
      <c r="H16" s="82">
        <v>381</v>
      </c>
      <c r="I16" s="82">
        <v>1057</v>
      </c>
      <c r="J16" s="82">
        <v>14</v>
      </c>
      <c r="K16" s="327">
        <v>246</v>
      </c>
      <c r="L16" s="327"/>
      <c r="M16" s="327" t="s">
        <v>262</v>
      </c>
      <c r="N16" s="417"/>
      <c r="O16" s="9"/>
      <c r="P16" s="9"/>
    </row>
    <row r="17" spans="1:16" ht="15.75" customHeight="1">
      <c r="A17" s="81">
        <v>17</v>
      </c>
      <c r="B17" s="82">
        <v>7</v>
      </c>
      <c r="C17" s="82">
        <v>64</v>
      </c>
      <c r="D17" s="327">
        <v>2</v>
      </c>
      <c r="E17" s="327"/>
      <c r="F17" s="327">
        <v>1</v>
      </c>
      <c r="G17" s="327"/>
      <c r="H17" s="82">
        <v>435</v>
      </c>
      <c r="I17" s="82">
        <v>949</v>
      </c>
      <c r="J17" s="82">
        <v>16</v>
      </c>
      <c r="K17" s="327">
        <v>293</v>
      </c>
      <c r="L17" s="327"/>
      <c r="M17" s="327" t="s">
        <v>479</v>
      </c>
      <c r="N17" s="417"/>
      <c r="O17" s="9"/>
      <c r="P17" s="9"/>
    </row>
    <row r="18" spans="1:16" ht="15.75" customHeight="1">
      <c r="A18" s="81">
        <v>18</v>
      </c>
      <c r="B18" s="82">
        <v>6</v>
      </c>
      <c r="C18" s="82">
        <v>55</v>
      </c>
      <c r="D18" s="327">
        <v>3</v>
      </c>
      <c r="E18" s="327"/>
      <c r="F18" s="327" t="s">
        <v>479</v>
      </c>
      <c r="G18" s="327"/>
      <c r="H18" s="82">
        <v>364</v>
      </c>
      <c r="I18" s="82">
        <v>1026</v>
      </c>
      <c r="J18" s="82">
        <v>13</v>
      </c>
      <c r="K18" s="327">
        <v>298</v>
      </c>
      <c r="L18" s="327"/>
      <c r="M18" s="327" t="s">
        <v>479</v>
      </c>
      <c r="N18" s="417"/>
      <c r="O18" s="9"/>
      <c r="P18" s="9"/>
    </row>
    <row r="19" spans="1:16" ht="15.75" customHeight="1">
      <c r="A19" s="81">
        <v>19</v>
      </c>
      <c r="B19" s="82">
        <v>7</v>
      </c>
      <c r="C19" s="82">
        <v>41</v>
      </c>
      <c r="D19" s="327" t="s">
        <v>479</v>
      </c>
      <c r="E19" s="327"/>
      <c r="F19" s="327" t="s">
        <v>479</v>
      </c>
      <c r="G19" s="327"/>
      <c r="H19" s="82">
        <v>350</v>
      </c>
      <c r="I19" s="82">
        <v>818</v>
      </c>
      <c r="J19" s="82">
        <v>15</v>
      </c>
      <c r="K19" s="327">
        <v>147</v>
      </c>
      <c r="L19" s="327"/>
      <c r="M19" s="327" t="s">
        <v>479</v>
      </c>
      <c r="N19" s="417"/>
      <c r="O19" s="9"/>
      <c r="P19" s="9"/>
    </row>
    <row r="20" spans="1:16" ht="15.75" customHeight="1">
      <c r="A20" s="69">
        <v>20</v>
      </c>
      <c r="B20" s="8">
        <v>5</v>
      </c>
      <c r="C20" s="8">
        <v>62</v>
      </c>
      <c r="D20" s="327" t="s">
        <v>10</v>
      </c>
      <c r="E20" s="327"/>
      <c r="F20" s="327" t="s">
        <v>10</v>
      </c>
      <c r="G20" s="327"/>
      <c r="H20" s="8">
        <v>362</v>
      </c>
      <c r="I20" s="8">
        <v>1036</v>
      </c>
      <c r="J20" s="8">
        <v>6</v>
      </c>
      <c r="K20" s="323">
        <v>221</v>
      </c>
      <c r="L20" s="323"/>
      <c r="M20" s="327" t="s">
        <v>479</v>
      </c>
      <c r="N20" s="417"/>
      <c r="O20" s="9"/>
      <c r="P20" s="9"/>
    </row>
    <row r="21" spans="1:16" ht="4.5" customHeight="1">
      <c r="A21" s="71"/>
      <c r="B21" s="9"/>
      <c r="C21" s="9"/>
      <c r="D21" s="9"/>
      <c r="E21" s="9"/>
      <c r="F21" s="9"/>
      <c r="G21" s="9"/>
      <c r="H21" s="9"/>
      <c r="I21" s="9"/>
      <c r="J21" s="9"/>
      <c r="K21" s="9"/>
      <c r="L21" s="9"/>
      <c r="M21" s="9"/>
      <c r="N21" s="9"/>
      <c r="O21" s="9"/>
      <c r="P21" s="9"/>
    </row>
    <row r="22" spans="1:16" ht="13.5">
      <c r="A22" s="72" t="s">
        <v>405</v>
      </c>
      <c r="B22" s="68"/>
      <c r="C22" s="68"/>
      <c r="D22" s="68"/>
      <c r="E22" s="68"/>
      <c r="F22" s="68"/>
      <c r="G22" s="68"/>
      <c r="H22" s="68"/>
      <c r="I22" s="68"/>
      <c r="J22" s="68"/>
      <c r="K22" s="68"/>
      <c r="L22" s="68"/>
      <c r="M22" s="68"/>
      <c r="N22" s="68"/>
      <c r="O22" s="9"/>
      <c r="P22" s="9"/>
    </row>
    <row r="23" spans="1:16" ht="13.5">
      <c r="A23" s="73" t="s">
        <v>484</v>
      </c>
      <c r="B23" s="21"/>
      <c r="C23" s="21"/>
      <c r="D23" s="21"/>
      <c r="E23" s="21"/>
      <c r="F23" s="21"/>
      <c r="G23" s="21"/>
      <c r="H23" s="21"/>
      <c r="I23" s="21"/>
      <c r="J23" s="21"/>
      <c r="K23" s="21"/>
      <c r="L23" s="21"/>
      <c r="M23" s="21"/>
      <c r="N23" s="21"/>
      <c r="O23" s="9"/>
      <c r="P23" s="9"/>
    </row>
    <row r="24" spans="1:16" ht="13.5">
      <c r="A24" s="9"/>
      <c r="B24" s="9"/>
      <c r="C24" s="9"/>
      <c r="D24" s="9"/>
      <c r="E24" s="9"/>
      <c r="F24" s="9"/>
      <c r="G24" s="9"/>
      <c r="H24" s="9"/>
      <c r="I24" s="9"/>
      <c r="J24" s="9"/>
      <c r="K24" s="9"/>
      <c r="L24" s="9"/>
      <c r="M24" s="9"/>
      <c r="N24" s="9"/>
      <c r="O24" s="9"/>
      <c r="P24" s="9"/>
    </row>
    <row r="25" spans="1:16" ht="13.5">
      <c r="A25" s="9"/>
      <c r="B25" s="9"/>
      <c r="C25" s="9"/>
      <c r="D25" s="9"/>
      <c r="E25" s="9"/>
      <c r="F25" s="9"/>
      <c r="G25" s="9"/>
      <c r="H25" s="9"/>
      <c r="I25" s="9"/>
      <c r="J25" s="9"/>
      <c r="K25" s="9"/>
      <c r="L25" s="9"/>
      <c r="M25" s="9"/>
      <c r="N25" s="9"/>
      <c r="O25" s="9"/>
      <c r="P25" s="9"/>
    </row>
    <row r="27" spans="1:14" ht="22.5" customHeight="1">
      <c r="A27" s="53" t="s">
        <v>99</v>
      </c>
      <c r="B27" s="53"/>
      <c r="C27" s="53"/>
      <c r="D27" s="53"/>
      <c r="E27" s="53"/>
      <c r="F27" s="53"/>
      <c r="G27" s="53"/>
      <c r="H27" s="53"/>
      <c r="I27" s="53"/>
      <c r="J27" s="53"/>
      <c r="K27" s="53"/>
      <c r="L27" s="53"/>
      <c r="M27" s="53"/>
      <c r="N27" s="53"/>
    </row>
    <row r="28" spans="1:14" ht="13.5" customHeight="1">
      <c r="A28" s="9"/>
      <c r="B28" s="35"/>
      <c r="C28" s="35"/>
      <c r="D28" s="35"/>
      <c r="E28" s="35"/>
      <c r="F28" s="35"/>
      <c r="G28" s="35"/>
      <c r="H28" s="35"/>
      <c r="I28" s="35"/>
      <c r="J28" s="35"/>
      <c r="K28" s="35"/>
      <c r="L28" s="35"/>
      <c r="M28" s="35"/>
      <c r="N28" s="186" t="s">
        <v>399</v>
      </c>
    </row>
    <row r="29" spans="1:14" ht="18.75" customHeight="1">
      <c r="A29" s="331" t="s">
        <v>100</v>
      </c>
      <c r="B29" s="333"/>
      <c r="C29" s="333"/>
      <c r="D29" s="333" t="s">
        <v>101</v>
      </c>
      <c r="E29" s="333"/>
      <c r="F29" s="333"/>
      <c r="G29" s="482"/>
      <c r="H29" s="331" t="s">
        <v>100</v>
      </c>
      <c r="I29" s="333"/>
      <c r="J29" s="333"/>
      <c r="K29" s="331" t="s">
        <v>101</v>
      </c>
      <c r="L29" s="333"/>
      <c r="M29" s="333"/>
      <c r="N29" s="334"/>
    </row>
    <row r="30" spans="1:14" ht="4.5" customHeight="1">
      <c r="A30" s="170"/>
      <c r="B30" s="170"/>
      <c r="C30" s="96"/>
      <c r="D30" s="171"/>
      <c r="E30" s="99"/>
      <c r="F30" s="99"/>
      <c r="G30" s="172"/>
      <c r="H30" s="170"/>
      <c r="I30" s="170"/>
      <c r="J30" s="96"/>
      <c r="K30" s="99"/>
      <c r="L30" s="99"/>
      <c r="M30" s="99"/>
      <c r="N30" s="99"/>
    </row>
    <row r="31" spans="1:14" ht="15.75" customHeight="1">
      <c r="A31" s="470" t="s">
        <v>102</v>
      </c>
      <c r="B31" s="470"/>
      <c r="C31" s="471"/>
      <c r="D31" s="173"/>
      <c r="E31" s="472">
        <v>106668</v>
      </c>
      <c r="F31" s="473"/>
      <c r="G31" s="174" t="s">
        <v>480</v>
      </c>
      <c r="H31" s="470" t="s">
        <v>107</v>
      </c>
      <c r="I31" s="470"/>
      <c r="J31" s="471"/>
      <c r="K31" s="83"/>
      <c r="L31" s="480">
        <v>96</v>
      </c>
      <c r="M31" s="481"/>
      <c r="N31" s="175" t="s">
        <v>221</v>
      </c>
    </row>
    <row r="32" spans="1:14" ht="15.75" customHeight="1">
      <c r="A32" s="470" t="s">
        <v>103</v>
      </c>
      <c r="B32" s="470"/>
      <c r="C32" s="471"/>
      <c r="D32" s="173"/>
      <c r="E32" s="472">
        <v>3</v>
      </c>
      <c r="F32" s="473"/>
      <c r="G32" s="174" t="s">
        <v>220</v>
      </c>
      <c r="H32" s="470" t="s">
        <v>108</v>
      </c>
      <c r="I32" s="470"/>
      <c r="J32" s="471"/>
      <c r="K32" s="83"/>
      <c r="L32" s="480">
        <v>35</v>
      </c>
      <c r="M32" s="481"/>
      <c r="N32" s="175" t="s">
        <v>221</v>
      </c>
    </row>
    <row r="33" spans="1:14" ht="15.75" customHeight="1">
      <c r="A33" s="470" t="s">
        <v>104</v>
      </c>
      <c r="B33" s="470"/>
      <c r="C33" s="471"/>
      <c r="D33" s="173"/>
      <c r="E33" s="472">
        <v>29</v>
      </c>
      <c r="F33" s="473"/>
      <c r="G33" s="174" t="s">
        <v>220</v>
      </c>
      <c r="H33" s="470" t="s">
        <v>109</v>
      </c>
      <c r="I33" s="470"/>
      <c r="J33" s="471"/>
      <c r="K33" s="83"/>
      <c r="L33" s="480">
        <v>3190</v>
      </c>
      <c r="M33" s="481"/>
      <c r="N33" s="175" t="s">
        <v>220</v>
      </c>
    </row>
    <row r="34" spans="1:14" ht="15.75" customHeight="1">
      <c r="A34" s="470" t="s">
        <v>105</v>
      </c>
      <c r="B34" s="470"/>
      <c r="C34" s="471"/>
      <c r="D34" s="173"/>
      <c r="E34" s="472">
        <v>1883</v>
      </c>
      <c r="F34" s="473"/>
      <c r="G34" s="174" t="s">
        <v>220</v>
      </c>
      <c r="H34" s="470" t="s">
        <v>110</v>
      </c>
      <c r="I34" s="470"/>
      <c r="J34" s="471"/>
      <c r="K34" s="83"/>
      <c r="L34" s="480">
        <v>10826</v>
      </c>
      <c r="M34" s="481"/>
      <c r="N34" s="175" t="s">
        <v>220</v>
      </c>
    </row>
    <row r="35" spans="1:14" ht="15.75" customHeight="1">
      <c r="A35" s="470" t="s">
        <v>106</v>
      </c>
      <c r="B35" s="470"/>
      <c r="C35" s="471"/>
      <c r="D35" s="173"/>
      <c r="E35" s="472">
        <v>51440</v>
      </c>
      <c r="F35" s="473"/>
      <c r="G35" s="174" t="s">
        <v>481</v>
      </c>
      <c r="H35" s="470" t="s">
        <v>111</v>
      </c>
      <c r="I35" s="470"/>
      <c r="J35" s="471"/>
      <c r="K35" s="83"/>
      <c r="L35" s="480">
        <v>5</v>
      </c>
      <c r="M35" s="481"/>
      <c r="N35" s="175" t="s">
        <v>220</v>
      </c>
    </row>
    <row r="36" spans="1:14" ht="4.5" customHeight="1">
      <c r="A36" s="176"/>
      <c r="B36" s="176"/>
      <c r="C36" s="98"/>
      <c r="D36" s="177"/>
      <c r="E36" s="178"/>
      <c r="F36" s="178"/>
      <c r="G36" s="179"/>
      <c r="H36" s="176"/>
      <c r="I36" s="176"/>
      <c r="J36" s="98"/>
      <c r="K36" s="83"/>
      <c r="L36" s="83"/>
      <c r="M36" s="83"/>
      <c r="N36" s="83"/>
    </row>
    <row r="37" spans="1:14" ht="13.5">
      <c r="A37" s="72" t="s">
        <v>406</v>
      </c>
      <c r="B37" s="68"/>
      <c r="C37" s="68"/>
      <c r="D37" s="68"/>
      <c r="E37" s="68"/>
      <c r="F37" s="68"/>
      <c r="G37" s="68"/>
      <c r="H37" s="68"/>
      <c r="I37" s="68"/>
      <c r="J37" s="68"/>
      <c r="K37" s="68"/>
      <c r="L37" s="68"/>
      <c r="M37" s="68"/>
      <c r="N37" s="68"/>
    </row>
    <row r="38" spans="1:14" ht="13.5">
      <c r="A38" s="9"/>
      <c r="B38" s="9"/>
      <c r="C38" s="9"/>
      <c r="D38" s="9"/>
      <c r="E38" s="9"/>
      <c r="F38" s="9"/>
      <c r="G38" s="9"/>
      <c r="H38" s="9"/>
      <c r="I38" s="9"/>
      <c r="J38" s="9"/>
      <c r="K38" s="9"/>
      <c r="L38" s="9"/>
      <c r="M38" s="9"/>
      <c r="N38" s="9"/>
    </row>
    <row r="41" spans="1:14" ht="22.5" customHeight="1">
      <c r="A41" s="55" t="s">
        <v>112</v>
      </c>
      <c r="B41" s="52"/>
      <c r="C41" s="52"/>
      <c r="D41" s="52"/>
      <c r="E41" s="52"/>
      <c r="F41" s="52"/>
      <c r="G41" s="52"/>
      <c r="H41" s="52"/>
      <c r="I41" s="52"/>
      <c r="J41" s="52"/>
      <c r="K41" s="52"/>
      <c r="L41" s="52"/>
      <c r="M41" s="52"/>
      <c r="N41" s="52"/>
    </row>
    <row r="42" spans="1:14" ht="13.5">
      <c r="A42" s="255" t="s">
        <v>515</v>
      </c>
      <c r="B42" s="143"/>
      <c r="C42" s="143"/>
      <c r="D42" s="143"/>
      <c r="E42" s="143"/>
      <c r="F42" s="143"/>
      <c r="G42" s="143"/>
      <c r="H42" s="143"/>
      <c r="I42" s="143"/>
      <c r="J42" s="143"/>
      <c r="K42" s="143"/>
      <c r="L42" s="143"/>
      <c r="M42" s="143"/>
      <c r="N42" s="161" t="s">
        <v>386</v>
      </c>
    </row>
    <row r="43" spans="1:14" ht="13.5" customHeight="1">
      <c r="A43" s="420" t="s">
        <v>118</v>
      </c>
      <c r="B43" s="420" t="s">
        <v>113</v>
      </c>
      <c r="C43" s="405"/>
      <c r="D43" s="405"/>
      <c r="E43" s="415"/>
      <c r="F43" s="405" t="s">
        <v>114</v>
      </c>
      <c r="G43" s="415"/>
      <c r="H43" s="408" t="s">
        <v>115</v>
      </c>
      <c r="I43" s="405" t="s">
        <v>116</v>
      </c>
      <c r="J43" s="405"/>
      <c r="K43" s="410" t="s">
        <v>119</v>
      </c>
      <c r="L43" s="410"/>
      <c r="M43" s="410"/>
      <c r="N43" s="457"/>
    </row>
    <row r="44" spans="1:14" ht="6.75" customHeight="1">
      <c r="A44" s="421"/>
      <c r="B44" s="421" t="s">
        <v>20</v>
      </c>
      <c r="C44" s="468" t="s">
        <v>482</v>
      </c>
      <c r="D44" s="468" t="s">
        <v>483</v>
      </c>
      <c r="E44" s="468"/>
      <c r="F44" s="406"/>
      <c r="G44" s="391"/>
      <c r="H44" s="409"/>
      <c r="I44" s="406" t="s">
        <v>117</v>
      </c>
      <c r="J44" s="406" t="s">
        <v>222</v>
      </c>
      <c r="K44" s="458"/>
      <c r="L44" s="458"/>
      <c r="M44" s="458"/>
      <c r="N44" s="459"/>
    </row>
    <row r="45" spans="1:14" ht="6.75" customHeight="1">
      <c r="A45" s="421"/>
      <c r="B45" s="421"/>
      <c r="C45" s="469"/>
      <c r="D45" s="469"/>
      <c r="E45" s="469"/>
      <c r="F45" s="406"/>
      <c r="G45" s="391"/>
      <c r="H45" s="409"/>
      <c r="I45" s="406"/>
      <c r="J45" s="406"/>
      <c r="K45" s="454" t="s">
        <v>223</v>
      </c>
      <c r="L45" s="454"/>
      <c r="M45" s="454"/>
      <c r="N45" s="455"/>
    </row>
    <row r="46" spans="1:14" ht="13.5" customHeight="1">
      <c r="A46" s="421"/>
      <c r="B46" s="421"/>
      <c r="C46" s="155" t="s">
        <v>224</v>
      </c>
      <c r="D46" s="388" t="s">
        <v>225</v>
      </c>
      <c r="E46" s="388"/>
      <c r="F46" s="406"/>
      <c r="G46" s="391"/>
      <c r="H46" s="409"/>
      <c r="I46" s="406"/>
      <c r="J46" s="406"/>
      <c r="K46" s="407"/>
      <c r="L46" s="407"/>
      <c r="M46" s="407"/>
      <c r="N46" s="456"/>
    </row>
    <row r="47" spans="1:14" ht="4.5" customHeight="1">
      <c r="A47" s="166"/>
      <c r="B47" s="181"/>
      <c r="C47" s="182"/>
      <c r="D47" s="182"/>
      <c r="E47" s="182"/>
      <c r="F47" s="181"/>
      <c r="G47" s="183"/>
      <c r="H47" s="184"/>
      <c r="I47" s="181"/>
      <c r="J47" s="181"/>
      <c r="K47" s="185"/>
      <c r="L47" s="185"/>
      <c r="M47" s="185"/>
      <c r="N47" s="185"/>
    </row>
    <row r="48" spans="1:14" ht="15.75" customHeight="1">
      <c r="A48" s="81">
        <v>16</v>
      </c>
      <c r="B48" s="82">
        <f>C48+D48</f>
        <v>64848</v>
      </c>
      <c r="C48" s="82">
        <v>10956</v>
      </c>
      <c r="D48" s="327">
        <v>53892</v>
      </c>
      <c r="E48" s="327"/>
      <c r="F48" s="440">
        <v>37.9</v>
      </c>
      <c r="G48" s="440"/>
      <c r="H48" s="82">
        <v>36101</v>
      </c>
      <c r="I48" s="82">
        <v>332</v>
      </c>
      <c r="J48" s="82">
        <v>31780</v>
      </c>
      <c r="K48" s="440">
        <f>J48/H48*100</f>
        <v>88.03080247084569</v>
      </c>
      <c r="L48" s="440"/>
      <c r="M48" s="440"/>
      <c r="N48" s="440"/>
    </row>
    <row r="49" spans="1:14" ht="15.75" customHeight="1">
      <c r="A49" s="81">
        <v>17</v>
      </c>
      <c r="B49" s="82">
        <f>C49+D49</f>
        <v>64865</v>
      </c>
      <c r="C49" s="82">
        <v>11695</v>
      </c>
      <c r="D49" s="327">
        <v>53170</v>
      </c>
      <c r="E49" s="327"/>
      <c r="F49" s="440">
        <v>37.7</v>
      </c>
      <c r="G49" s="440"/>
      <c r="H49" s="82">
        <v>36466</v>
      </c>
      <c r="I49" s="82">
        <v>321</v>
      </c>
      <c r="J49" s="82">
        <v>31780</v>
      </c>
      <c r="K49" s="440">
        <f>J49/H49*100</f>
        <v>87.14967366862282</v>
      </c>
      <c r="L49" s="440"/>
      <c r="M49" s="440"/>
      <c r="N49" s="440"/>
    </row>
    <row r="50" spans="1:16" ht="15.75" customHeight="1">
      <c r="A50" s="81">
        <v>18</v>
      </c>
      <c r="B50" s="82">
        <f>C50+D50</f>
        <v>64171</v>
      </c>
      <c r="C50" s="82">
        <v>12010</v>
      </c>
      <c r="D50" s="327">
        <v>52161</v>
      </c>
      <c r="E50" s="327"/>
      <c r="F50" s="440">
        <v>37</v>
      </c>
      <c r="G50" s="440"/>
      <c r="H50" s="82">
        <v>36263</v>
      </c>
      <c r="I50" s="82">
        <v>270</v>
      </c>
      <c r="J50" s="82">
        <v>27740</v>
      </c>
      <c r="K50" s="440">
        <f>J50/H50*100</f>
        <v>76.4967046300637</v>
      </c>
      <c r="L50" s="440"/>
      <c r="M50" s="440"/>
      <c r="N50" s="440"/>
      <c r="O50" s="9"/>
      <c r="P50" s="9"/>
    </row>
    <row r="51" spans="1:16" ht="15.75" customHeight="1">
      <c r="A51" s="81">
        <v>19</v>
      </c>
      <c r="B51" s="82">
        <f>C51+D51</f>
        <v>43252</v>
      </c>
      <c r="C51" s="82">
        <v>12655</v>
      </c>
      <c r="D51" s="327">
        <v>30597</v>
      </c>
      <c r="E51" s="327"/>
      <c r="F51" s="440">
        <v>24.7</v>
      </c>
      <c r="G51" s="440"/>
      <c r="H51" s="82">
        <v>26117</v>
      </c>
      <c r="I51" s="82">
        <v>233</v>
      </c>
      <c r="J51" s="82">
        <v>19720</v>
      </c>
      <c r="K51" s="440">
        <f>J51/H51*100</f>
        <v>75.50637515794311</v>
      </c>
      <c r="L51" s="440"/>
      <c r="M51" s="440"/>
      <c r="N51" s="440"/>
      <c r="O51" s="9"/>
      <c r="P51" s="9"/>
    </row>
    <row r="52" spans="1:16" ht="15.75" customHeight="1">
      <c r="A52" s="69">
        <v>20</v>
      </c>
      <c r="B52" s="8">
        <f>SUM(C52:E52)</f>
        <v>42467</v>
      </c>
      <c r="C52" s="8">
        <v>12340</v>
      </c>
      <c r="D52" s="323">
        <v>30127</v>
      </c>
      <c r="E52" s="323"/>
      <c r="F52" s="435">
        <v>24.1</v>
      </c>
      <c r="G52" s="435"/>
      <c r="H52" s="8">
        <v>25562</v>
      </c>
      <c r="I52" s="8">
        <v>222</v>
      </c>
      <c r="J52" s="8">
        <v>22500</v>
      </c>
      <c r="K52" s="435">
        <f>J52/H52*100</f>
        <v>88.02128158985994</v>
      </c>
      <c r="L52" s="435"/>
      <c r="M52" s="435"/>
      <c r="N52" s="435"/>
      <c r="O52" s="9"/>
      <c r="P52" s="9"/>
    </row>
    <row r="53" spans="1:16" ht="4.5" customHeight="1">
      <c r="A53" s="70"/>
      <c r="B53" s="9"/>
      <c r="C53" s="9"/>
      <c r="D53" s="9"/>
      <c r="E53" s="9"/>
      <c r="F53" s="9"/>
      <c r="G53" s="9"/>
      <c r="H53" s="9"/>
      <c r="I53" s="9"/>
      <c r="J53" s="9"/>
      <c r="K53" s="9"/>
      <c r="L53" s="9"/>
      <c r="M53" s="9"/>
      <c r="N53" s="9"/>
      <c r="O53" s="9"/>
      <c r="P53" s="9"/>
    </row>
    <row r="54" spans="1:16" ht="13.5">
      <c r="A54" s="72" t="s">
        <v>407</v>
      </c>
      <c r="B54" s="68"/>
      <c r="C54" s="68"/>
      <c r="D54" s="68"/>
      <c r="E54" s="68"/>
      <c r="F54" s="68"/>
      <c r="G54" s="68"/>
      <c r="H54" s="68"/>
      <c r="I54" s="68"/>
      <c r="J54" s="68"/>
      <c r="K54" s="68"/>
      <c r="L54" s="68"/>
      <c r="M54" s="68"/>
      <c r="N54" s="68"/>
      <c r="O54" s="9"/>
      <c r="P54" s="9"/>
    </row>
    <row r="55" spans="1:16" ht="13.5">
      <c r="A55" s="73" t="s">
        <v>485</v>
      </c>
      <c r="B55" s="21"/>
      <c r="C55" s="21"/>
      <c r="D55" s="21"/>
      <c r="E55" s="21"/>
      <c r="F55" s="21"/>
      <c r="G55" s="21"/>
      <c r="H55" s="21"/>
      <c r="I55" s="21"/>
      <c r="J55" s="21"/>
      <c r="K55" s="21"/>
      <c r="L55" s="21"/>
      <c r="M55" s="21"/>
      <c r="N55" s="21"/>
      <c r="O55" s="9"/>
      <c r="P55" s="9"/>
    </row>
  </sheetData>
  <mergeCells count="111">
    <mergeCell ref="D19:E19"/>
    <mergeCell ref="F19:G19"/>
    <mergeCell ref="D50:E50"/>
    <mergeCell ref="F50:G50"/>
    <mergeCell ref="D46:E46"/>
    <mergeCell ref="D49:E49"/>
    <mergeCell ref="E31:F31"/>
    <mergeCell ref="F43:G46"/>
    <mergeCell ref="D48:E48"/>
    <mergeCell ref="F48:G48"/>
    <mergeCell ref="L35:M35"/>
    <mergeCell ref="A29:C29"/>
    <mergeCell ref="K10:L10"/>
    <mergeCell ref="M10:N10"/>
    <mergeCell ref="M19:N19"/>
    <mergeCell ref="A13:A14"/>
    <mergeCell ref="C13:C14"/>
    <mergeCell ref="J13:J14"/>
    <mergeCell ref="F16:G16"/>
    <mergeCell ref="K16:L16"/>
    <mergeCell ref="H29:J29"/>
    <mergeCell ref="K29:N29"/>
    <mergeCell ref="D29:G29"/>
    <mergeCell ref="A31:C31"/>
    <mergeCell ref="K9:L9"/>
    <mergeCell ref="M9:N9"/>
    <mergeCell ref="E32:F32"/>
    <mergeCell ref="L31:M31"/>
    <mergeCell ref="L32:M32"/>
    <mergeCell ref="D18:E18"/>
    <mergeCell ref="F18:G18"/>
    <mergeCell ref="K18:L18"/>
    <mergeCell ref="M18:N18"/>
    <mergeCell ref="D10:E10"/>
    <mergeCell ref="L33:M33"/>
    <mergeCell ref="L34:M34"/>
    <mergeCell ref="H31:J31"/>
    <mergeCell ref="H34:J34"/>
    <mergeCell ref="H32:J32"/>
    <mergeCell ref="K8:L8"/>
    <mergeCell ref="M8:N8"/>
    <mergeCell ref="M4:N5"/>
    <mergeCell ref="K4:L5"/>
    <mergeCell ref="K7:L7"/>
    <mergeCell ref="M7:N7"/>
    <mergeCell ref="I4:I5"/>
    <mergeCell ref="J4:J5"/>
    <mergeCell ref="D4:E5"/>
    <mergeCell ref="F4:G4"/>
    <mergeCell ref="F5:G5"/>
    <mergeCell ref="A4:A5"/>
    <mergeCell ref="B4:B5"/>
    <mergeCell ref="C4:C5"/>
    <mergeCell ref="H4:H5"/>
    <mergeCell ref="A35:C35"/>
    <mergeCell ref="E35:F35"/>
    <mergeCell ref="H35:J35"/>
    <mergeCell ref="E33:F33"/>
    <mergeCell ref="E34:F34"/>
    <mergeCell ref="A33:C33"/>
    <mergeCell ref="A34:C34"/>
    <mergeCell ref="H33:J33"/>
    <mergeCell ref="D7:E7"/>
    <mergeCell ref="F7:G7"/>
    <mergeCell ref="A43:A46"/>
    <mergeCell ref="B43:E43"/>
    <mergeCell ref="B44:B46"/>
    <mergeCell ref="C44:C45"/>
    <mergeCell ref="D44:E45"/>
    <mergeCell ref="A32:C32"/>
    <mergeCell ref="D16:E16"/>
    <mergeCell ref="F13:G14"/>
    <mergeCell ref="D8:E8"/>
    <mergeCell ref="F8:G8"/>
    <mergeCell ref="I13:I14"/>
    <mergeCell ref="D9:E9"/>
    <mergeCell ref="F9:G9"/>
    <mergeCell ref="F10:G10"/>
    <mergeCell ref="D13:E14"/>
    <mergeCell ref="D11:E11"/>
    <mergeCell ref="F11:G11"/>
    <mergeCell ref="D17:E17"/>
    <mergeCell ref="F17:G17"/>
    <mergeCell ref="K17:L17"/>
    <mergeCell ref="M17:N17"/>
    <mergeCell ref="K11:L11"/>
    <mergeCell ref="M11:N11"/>
    <mergeCell ref="K20:L20"/>
    <mergeCell ref="K13:L14"/>
    <mergeCell ref="M13:N14"/>
    <mergeCell ref="K19:L19"/>
    <mergeCell ref="M16:N16"/>
    <mergeCell ref="D52:E52"/>
    <mergeCell ref="F52:G52"/>
    <mergeCell ref="K52:N52"/>
    <mergeCell ref="F49:G49"/>
    <mergeCell ref="K49:N49"/>
    <mergeCell ref="K51:N51"/>
    <mergeCell ref="K50:N50"/>
    <mergeCell ref="D51:E51"/>
    <mergeCell ref="F51:G51"/>
    <mergeCell ref="K48:N48"/>
    <mergeCell ref="D20:E20"/>
    <mergeCell ref="F20:G20"/>
    <mergeCell ref="M20:N20"/>
    <mergeCell ref="K45:N46"/>
    <mergeCell ref="J44:J46"/>
    <mergeCell ref="H43:H46"/>
    <mergeCell ref="I43:J43"/>
    <mergeCell ref="I44:I46"/>
    <mergeCell ref="K43:N44"/>
  </mergeCells>
  <printOptions/>
  <pageMargins left="0.7874015748031497" right="0.7874015748031497" top="0.984251968503937" bottom="0.66" header="0.5118110236220472" footer="0.5118110236220472"/>
  <pageSetup horizontalDpi="600" verticalDpi="600" orientation="portrait" paperSize="9" r:id="rId1"/>
  <headerFooter alignWithMargins="0">
    <oddHeader>&amp;R&amp;8司法 ・ 警察 ・ 消防　　　161</oddHeader>
  </headerFooter>
</worksheet>
</file>

<file path=xl/worksheets/sheet8.xml><?xml version="1.0" encoding="utf-8"?>
<worksheet xmlns="http://schemas.openxmlformats.org/spreadsheetml/2006/main" xmlns:r="http://schemas.openxmlformats.org/officeDocument/2006/relationships">
  <dimension ref="A1:R35"/>
  <sheetViews>
    <sheetView tabSelected="1" workbookViewId="0" topLeftCell="A1">
      <selection activeCell="A1" sqref="A1"/>
    </sheetView>
  </sheetViews>
  <sheetFormatPr defaultColWidth="9.00390625" defaultRowHeight="13.5"/>
  <cols>
    <col min="1" max="2" width="4.00390625" style="0" customWidth="1"/>
    <col min="3" max="3" width="5.875" style="0" customWidth="1"/>
    <col min="4" max="12" width="5.625" style="0" customWidth="1"/>
    <col min="13" max="14" width="4.125" style="0" customWidth="1"/>
    <col min="15" max="17" width="5.00390625" style="0" customWidth="1"/>
  </cols>
  <sheetData>
    <row r="1" spans="1:17" ht="26.25" customHeight="1">
      <c r="A1" s="59" t="s">
        <v>120</v>
      </c>
      <c r="C1" s="24"/>
      <c r="D1" s="24"/>
      <c r="E1" s="24"/>
      <c r="F1" s="24"/>
      <c r="G1" s="24"/>
      <c r="H1" s="24"/>
      <c r="I1" s="24"/>
      <c r="J1" s="24"/>
      <c r="K1" s="24"/>
      <c r="L1" s="24"/>
      <c r="M1" s="24"/>
      <c r="N1" s="24"/>
      <c r="O1" s="24"/>
      <c r="P1" s="24"/>
      <c r="Q1" s="24"/>
    </row>
    <row r="2" spans="1:17" ht="22.5" customHeight="1">
      <c r="A2" s="52" t="s">
        <v>121</v>
      </c>
      <c r="B2" s="52"/>
      <c r="C2" s="52"/>
      <c r="D2" s="52"/>
      <c r="E2" s="52"/>
      <c r="F2" s="52"/>
      <c r="G2" s="52"/>
      <c r="H2" s="52"/>
      <c r="I2" s="52"/>
      <c r="J2" s="52"/>
      <c r="K2" s="52"/>
      <c r="L2" s="52"/>
      <c r="M2" s="52"/>
      <c r="N2" s="52"/>
      <c r="O2" s="52"/>
      <c r="P2" s="52"/>
      <c r="Q2" s="52"/>
    </row>
    <row r="3" spans="1:17" ht="13.5">
      <c r="A3" s="2"/>
      <c r="B3" s="143"/>
      <c r="C3" s="143"/>
      <c r="D3" s="143"/>
      <c r="E3" s="143"/>
      <c r="F3" s="143"/>
      <c r="G3" s="143"/>
      <c r="H3" s="143"/>
      <c r="I3" s="143"/>
      <c r="J3" s="143"/>
      <c r="K3" s="143"/>
      <c r="L3" s="143"/>
      <c r="M3" s="143"/>
      <c r="N3" s="143"/>
      <c r="O3" s="143"/>
      <c r="P3" s="143"/>
      <c r="Q3" s="247" t="s">
        <v>511</v>
      </c>
    </row>
    <row r="4" spans="1:17" ht="18" customHeight="1">
      <c r="A4" s="420" t="s">
        <v>49</v>
      </c>
      <c r="B4" s="405"/>
      <c r="C4" s="405" t="s">
        <v>126</v>
      </c>
      <c r="D4" s="405"/>
      <c r="E4" s="405"/>
      <c r="F4" s="405"/>
      <c r="G4" s="405"/>
      <c r="H4" s="405"/>
      <c r="I4" s="405"/>
      <c r="J4" s="405"/>
      <c r="K4" s="410" t="s">
        <v>130</v>
      </c>
      <c r="L4" s="485" t="s">
        <v>131</v>
      </c>
      <c r="M4" s="410" t="s">
        <v>257</v>
      </c>
      <c r="N4" s="410"/>
      <c r="O4" s="408" t="s">
        <v>133</v>
      </c>
      <c r="P4" s="408"/>
      <c r="Q4" s="487"/>
    </row>
    <row r="5" spans="1:17" ht="9.75" customHeight="1">
      <c r="A5" s="421"/>
      <c r="B5" s="406"/>
      <c r="C5" s="406" t="s">
        <v>44</v>
      </c>
      <c r="D5" s="406" t="s">
        <v>127</v>
      </c>
      <c r="E5" s="406"/>
      <c r="F5" s="406"/>
      <c r="G5" s="406"/>
      <c r="H5" s="406"/>
      <c r="I5" s="406" t="s">
        <v>128</v>
      </c>
      <c r="J5" s="406"/>
      <c r="K5" s="458"/>
      <c r="L5" s="486"/>
      <c r="M5" s="458"/>
      <c r="N5" s="458"/>
      <c r="O5" s="488" t="s">
        <v>38</v>
      </c>
      <c r="P5" s="488" t="s">
        <v>134</v>
      </c>
      <c r="Q5" s="489" t="s">
        <v>40</v>
      </c>
    </row>
    <row r="6" spans="1:17" ht="9" customHeight="1">
      <c r="A6" s="421"/>
      <c r="B6" s="406"/>
      <c r="C6" s="406"/>
      <c r="D6" s="406"/>
      <c r="E6" s="406"/>
      <c r="F6" s="406"/>
      <c r="G6" s="406"/>
      <c r="H6" s="406"/>
      <c r="I6" s="406"/>
      <c r="J6" s="406"/>
      <c r="K6" s="492" t="s">
        <v>129</v>
      </c>
      <c r="L6" s="454" t="s">
        <v>132</v>
      </c>
      <c r="M6" s="454" t="s">
        <v>256</v>
      </c>
      <c r="N6" s="454"/>
      <c r="O6" s="458"/>
      <c r="P6" s="458"/>
      <c r="Q6" s="459"/>
    </row>
    <row r="7" spans="1:17" ht="18" customHeight="1">
      <c r="A7" s="421"/>
      <c r="B7" s="406"/>
      <c r="C7" s="406"/>
      <c r="D7" s="146" t="s">
        <v>137</v>
      </c>
      <c r="E7" s="146" t="s">
        <v>122</v>
      </c>
      <c r="F7" s="146" t="s">
        <v>123</v>
      </c>
      <c r="G7" s="148" t="s">
        <v>124</v>
      </c>
      <c r="H7" s="146" t="s">
        <v>136</v>
      </c>
      <c r="I7" s="148" t="s">
        <v>125</v>
      </c>
      <c r="J7" s="148" t="s">
        <v>26</v>
      </c>
      <c r="K7" s="493"/>
      <c r="L7" s="407"/>
      <c r="M7" s="407"/>
      <c r="N7" s="407"/>
      <c r="O7" s="147" t="s">
        <v>39</v>
      </c>
      <c r="P7" s="147" t="s">
        <v>135</v>
      </c>
      <c r="Q7" s="180" t="s">
        <v>135</v>
      </c>
    </row>
    <row r="8" spans="1:17" ht="4.5" customHeight="1">
      <c r="A8" s="119"/>
      <c r="B8" s="149"/>
      <c r="C8" s="163"/>
      <c r="D8" s="163"/>
      <c r="E8" s="163"/>
      <c r="F8" s="163"/>
      <c r="G8" s="163"/>
      <c r="H8" s="163"/>
      <c r="I8" s="163"/>
      <c r="J8" s="163"/>
      <c r="K8" s="163"/>
      <c r="L8" s="163"/>
      <c r="M8" s="444"/>
      <c r="N8" s="444"/>
      <c r="O8" s="163"/>
      <c r="P8" s="163"/>
      <c r="Q8" s="163"/>
    </row>
    <row r="9" spans="1:17" ht="18" customHeight="1">
      <c r="A9" s="490">
        <v>16</v>
      </c>
      <c r="B9" s="491"/>
      <c r="C9" s="194">
        <f>SUM(D9,I9,J9)</f>
        <v>85</v>
      </c>
      <c r="D9" s="194">
        <f>SUM(E9:H9)</f>
        <v>53</v>
      </c>
      <c r="E9" s="194">
        <v>3</v>
      </c>
      <c r="F9" s="194">
        <v>2</v>
      </c>
      <c r="G9" s="194">
        <v>11</v>
      </c>
      <c r="H9" s="194">
        <v>37</v>
      </c>
      <c r="I9" s="194">
        <v>7</v>
      </c>
      <c r="J9" s="194">
        <v>25</v>
      </c>
      <c r="K9" s="194">
        <v>52</v>
      </c>
      <c r="L9" s="194">
        <v>861</v>
      </c>
      <c r="M9" s="393">
        <v>178324</v>
      </c>
      <c r="N9" s="393"/>
      <c r="O9" s="194">
        <f>SUM(P9:Q9)</f>
        <v>21</v>
      </c>
      <c r="P9" s="194">
        <v>2</v>
      </c>
      <c r="Q9" s="194">
        <v>19</v>
      </c>
    </row>
    <row r="10" spans="1:17" ht="18" customHeight="1">
      <c r="A10" s="490">
        <v>17</v>
      </c>
      <c r="B10" s="491"/>
      <c r="C10" s="194">
        <f>SUM(D10,I10,J10)</f>
        <v>91</v>
      </c>
      <c r="D10" s="194">
        <f>SUM(E10:H10)</f>
        <v>58</v>
      </c>
      <c r="E10" s="194">
        <v>3</v>
      </c>
      <c r="F10" s="194">
        <v>2</v>
      </c>
      <c r="G10" s="194">
        <v>11</v>
      </c>
      <c r="H10" s="194">
        <v>42</v>
      </c>
      <c r="I10" s="194">
        <v>5</v>
      </c>
      <c r="J10" s="194">
        <v>28</v>
      </c>
      <c r="K10" s="194">
        <v>47</v>
      </c>
      <c r="L10" s="194">
        <v>545</v>
      </c>
      <c r="M10" s="393">
        <v>96948</v>
      </c>
      <c r="N10" s="393"/>
      <c r="O10" s="194">
        <f>SUM(P10:Q10)</f>
        <v>16</v>
      </c>
      <c r="P10" s="194" t="s">
        <v>437</v>
      </c>
      <c r="Q10" s="194">
        <v>16</v>
      </c>
    </row>
    <row r="11" spans="1:17" ht="18" customHeight="1">
      <c r="A11" s="418">
        <v>18</v>
      </c>
      <c r="B11" s="419"/>
      <c r="C11" s="194">
        <f>SUM(D11,I11,J11)</f>
        <v>101</v>
      </c>
      <c r="D11" s="82">
        <v>55</v>
      </c>
      <c r="E11" s="82">
        <v>5</v>
      </c>
      <c r="F11" s="82">
        <v>3</v>
      </c>
      <c r="G11" s="82">
        <v>9</v>
      </c>
      <c r="H11" s="82">
        <v>38</v>
      </c>
      <c r="I11" s="82">
        <v>3</v>
      </c>
      <c r="J11" s="82">
        <v>43</v>
      </c>
      <c r="K11" s="82">
        <v>35</v>
      </c>
      <c r="L11" s="82">
        <v>1182</v>
      </c>
      <c r="M11" s="326">
        <v>186822</v>
      </c>
      <c r="N11" s="326"/>
      <c r="O11" s="194">
        <v>13</v>
      </c>
      <c r="P11" s="82">
        <v>1</v>
      </c>
      <c r="Q11" s="82">
        <v>12</v>
      </c>
    </row>
    <row r="12" spans="1:18" ht="18" customHeight="1">
      <c r="A12" s="418">
        <v>19</v>
      </c>
      <c r="B12" s="419"/>
      <c r="C12" s="194">
        <f>SUM(D12,I12,J12)</f>
        <v>64</v>
      </c>
      <c r="D12" s="82">
        <v>43</v>
      </c>
      <c r="E12" s="82">
        <v>2</v>
      </c>
      <c r="F12" s="82">
        <v>2</v>
      </c>
      <c r="G12" s="82">
        <v>9</v>
      </c>
      <c r="H12" s="82">
        <v>30</v>
      </c>
      <c r="I12" s="82">
        <v>2</v>
      </c>
      <c r="J12" s="82">
        <v>19</v>
      </c>
      <c r="K12" s="82">
        <v>30</v>
      </c>
      <c r="L12" s="82">
        <v>234</v>
      </c>
      <c r="M12" s="326">
        <v>59609</v>
      </c>
      <c r="N12" s="326"/>
      <c r="O12" s="82">
        <v>11</v>
      </c>
      <c r="P12" s="82">
        <v>1</v>
      </c>
      <c r="Q12" s="82">
        <v>10</v>
      </c>
      <c r="R12" s="9"/>
    </row>
    <row r="13" spans="1:18" ht="18" customHeight="1">
      <c r="A13" s="383">
        <v>20</v>
      </c>
      <c r="B13" s="384"/>
      <c r="C13" s="8">
        <f>SUM(C15:C26)</f>
        <v>81</v>
      </c>
      <c r="D13" s="8">
        <f>SUM(D15:D26)</f>
        <v>48</v>
      </c>
      <c r="E13" s="8">
        <f aca="true" t="shared" si="0" ref="E13:Q13">SUM(E15:E26)</f>
        <v>1</v>
      </c>
      <c r="F13" s="8">
        <f t="shared" si="0"/>
        <v>2</v>
      </c>
      <c r="G13" s="8">
        <f t="shared" si="0"/>
        <v>12</v>
      </c>
      <c r="H13" s="8">
        <f t="shared" si="0"/>
        <v>33</v>
      </c>
      <c r="I13" s="8">
        <f t="shared" si="0"/>
        <v>3</v>
      </c>
      <c r="J13" s="8">
        <f t="shared" si="0"/>
        <v>30</v>
      </c>
      <c r="K13" s="8">
        <f t="shared" si="0"/>
        <v>45</v>
      </c>
      <c r="L13" s="8">
        <f t="shared" si="0"/>
        <v>356</v>
      </c>
      <c r="M13" s="315">
        <f>'4 消防 8'!K10</f>
        <v>64687</v>
      </c>
      <c r="N13" s="315"/>
      <c r="O13" s="8">
        <f t="shared" si="0"/>
        <v>20</v>
      </c>
      <c r="P13" s="195" t="s">
        <v>10</v>
      </c>
      <c r="Q13" s="8">
        <f t="shared" si="0"/>
        <v>20</v>
      </c>
      <c r="R13" s="9"/>
    </row>
    <row r="14" spans="1:18" ht="4.5" customHeight="1">
      <c r="A14" s="2"/>
      <c r="B14" s="69"/>
      <c r="C14" s="8"/>
      <c r="D14" s="8"/>
      <c r="E14" s="8"/>
      <c r="F14" s="8"/>
      <c r="G14" s="8"/>
      <c r="H14" s="8"/>
      <c r="I14" s="8"/>
      <c r="J14" s="8"/>
      <c r="K14" s="8"/>
      <c r="L14" s="8"/>
      <c r="M14" s="323"/>
      <c r="N14" s="323"/>
      <c r="O14" s="8"/>
      <c r="P14" s="8"/>
      <c r="Q14" s="8"/>
      <c r="R14" s="9"/>
    </row>
    <row r="15" spans="1:18" ht="18" customHeight="1">
      <c r="A15" s="129">
        <v>20</v>
      </c>
      <c r="B15" s="157" t="s">
        <v>487</v>
      </c>
      <c r="C15" s="83">
        <f aca="true" t="shared" si="1" ref="C15:C26">SUM(D15,I15,J15)</f>
        <v>8</v>
      </c>
      <c r="D15" s="83">
        <f aca="true" t="shared" si="2" ref="D15:D26">SUM(E15:H15)</f>
        <v>4</v>
      </c>
      <c r="E15" s="83" t="s">
        <v>41</v>
      </c>
      <c r="F15" s="83" t="s">
        <v>41</v>
      </c>
      <c r="G15" s="83">
        <v>1</v>
      </c>
      <c r="H15" s="83">
        <v>3</v>
      </c>
      <c r="I15" s="83">
        <v>2</v>
      </c>
      <c r="J15" s="83">
        <v>2</v>
      </c>
      <c r="K15" s="83">
        <v>3</v>
      </c>
      <c r="L15" s="83" t="s">
        <v>41</v>
      </c>
      <c r="M15" s="326">
        <v>367</v>
      </c>
      <c r="N15" s="326"/>
      <c r="O15" s="83">
        <v>3</v>
      </c>
      <c r="P15" s="83" t="s">
        <v>41</v>
      </c>
      <c r="Q15" s="83">
        <v>3</v>
      </c>
      <c r="R15" s="9"/>
    </row>
    <row r="16" spans="1:18" ht="18" customHeight="1">
      <c r="A16" s="141"/>
      <c r="B16" s="157" t="s">
        <v>488</v>
      </c>
      <c r="C16" s="83">
        <f t="shared" si="1"/>
        <v>10</v>
      </c>
      <c r="D16" s="83">
        <f t="shared" si="2"/>
        <v>6</v>
      </c>
      <c r="E16" s="83" t="s">
        <v>41</v>
      </c>
      <c r="F16" s="83" t="s">
        <v>41</v>
      </c>
      <c r="G16" s="83">
        <v>1</v>
      </c>
      <c r="H16" s="83">
        <v>5</v>
      </c>
      <c r="I16" s="83">
        <v>1</v>
      </c>
      <c r="J16" s="83">
        <v>3</v>
      </c>
      <c r="K16" s="83">
        <v>3</v>
      </c>
      <c r="L16" s="83">
        <v>25</v>
      </c>
      <c r="M16" s="326">
        <v>1941</v>
      </c>
      <c r="N16" s="326"/>
      <c r="O16" s="83">
        <v>1</v>
      </c>
      <c r="P16" s="83" t="s">
        <v>41</v>
      </c>
      <c r="Q16" s="83">
        <v>1</v>
      </c>
      <c r="R16" s="9"/>
    </row>
    <row r="17" spans="1:18" ht="18" customHeight="1">
      <c r="A17" s="141"/>
      <c r="B17" s="157" t="s">
        <v>291</v>
      </c>
      <c r="C17" s="83">
        <f t="shared" si="1"/>
        <v>11</v>
      </c>
      <c r="D17" s="83">
        <f t="shared" si="2"/>
        <v>6</v>
      </c>
      <c r="E17" s="83" t="s">
        <v>41</v>
      </c>
      <c r="F17" s="83">
        <v>1</v>
      </c>
      <c r="G17" s="83">
        <v>2</v>
      </c>
      <c r="H17" s="83">
        <v>3</v>
      </c>
      <c r="I17" s="83" t="s">
        <v>41</v>
      </c>
      <c r="J17" s="83">
        <v>5</v>
      </c>
      <c r="K17" s="83">
        <v>5</v>
      </c>
      <c r="L17" s="83">
        <v>85</v>
      </c>
      <c r="M17" s="326">
        <v>18928</v>
      </c>
      <c r="N17" s="326"/>
      <c r="O17" s="83">
        <v>2</v>
      </c>
      <c r="P17" s="83" t="s">
        <v>41</v>
      </c>
      <c r="Q17" s="83">
        <v>2</v>
      </c>
      <c r="R17" s="9"/>
    </row>
    <row r="18" spans="1:18" ht="18" customHeight="1">
      <c r="A18" s="141"/>
      <c r="B18" s="157" t="s">
        <v>292</v>
      </c>
      <c r="C18" s="83">
        <f t="shared" si="1"/>
        <v>2</v>
      </c>
      <c r="D18" s="83">
        <f t="shared" si="2"/>
        <v>2</v>
      </c>
      <c r="E18" s="83" t="s">
        <v>41</v>
      </c>
      <c r="F18" s="83" t="s">
        <v>41</v>
      </c>
      <c r="G18" s="83" t="s">
        <v>41</v>
      </c>
      <c r="H18" s="83">
        <v>2</v>
      </c>
      <c r="I18" s="83" t="s">
        <v>41</v>
      </c>
      <c r="J18" s="83" t="s">
        <v>41</v>
      </c>
      <c r="K18" s="83">
        <v>1</v>
      </c>
      <c r="L18" s="83" t="s">
        <v>41</v>
      </c>
      <c r="M18" s="326">
        <v>423</v>
      </c>
      <c r="N18" s="326"/>
      <c r="O18" s="83">
        <v>1</v>
      </c>
      <c r="P18" s="83" t="s">
        <v>41</v>
      </c>
      <c r="Q18" s="83">
        <v>1</v>
      </c>
      <c r="R18" s="9"/>
    </row>
    <row r="19" spans="1:18" ht="18" customHeight="1">
      <c r="A19" s="141"/>
      <c r="B19" s="157" t="s">
        <v>293</v>
      </c>
      <c r="C19" s="83">
        <f t="shared" si="1"/>
        <v>7</v>
      </c>
      <c r="D19" s="83">
        <f t="shared" si="2"/>
        <v>7</v>
      </c>
      <c r="E19" s="83" t="s">
        <v>41</v>
      </c>
      <c r="F19" s="83" t="s">
        <v>41</v>
      </c>
      <c r="G19" s="83">
        <v>3</v>
      </c>
      <c r="H19" s="83">
        <v>4</v>
      </c>
      <c r="I19" s="83" t="s">
        <v>41</v>
      </c>
      <c r="J19" s="83" t="s">
        <v>41</v>
      </c>
      <c r="K19" s="83">
        <v>7</v>
      </c>
      <c r="L19" s="83">
        <v>41</v>
      </c>
      <c r="M19" s="326">
        <v>8626</v>
      </c>
      <c r="N19" s="326"/>
      <c r="O19" s="83">
        <v>3</v>
      </c>
      <c r="P19" s="83" t="s">
        <v>41</v>
      </c>
      <c r="Q19" s="83">
        <v>3</v>
      </c>
      <c r="R19" s="9"/>
    </row>
    <row r="20" spans="1:18" ht="18" customHeight="1">
      <c r="A20" s="141"/>
      <c r="B20" s="157" t="s">
        <v>294</v>
      </c>
      <c r="C20" s="83">
        <f t="shared" si="1"/>
        <v>5</v>
      </c>
      <c r="D20" s="83">
        <f t="shared" si="2"/>
        <v>3</v>
      </c>
      <c r="E20" s="83">
        <v>1</v>
      </c>
      <c r="F20" s="83" t="s">
        <v>41</v>
      </c>
      <c r="G20" s="83">
        <v>1</v>
      </c>
      <c r="H20" s="83">
        <v>1</v>
      </c>
      <c r="I20" s="83" t="s">
        <v>41</v>
      </c>
      <c r="J20" s="83">
        <v>2</v>
      </c>
      <c r="K20" s="83">
        <v>10</v>
      </c>
      <c r="L20" s="83">
        <v>137</v>
      </c>
      <c r="M20" s="326">
        <v>24633</v>
      </c>
      <c r="N20" s="326"/>
      <c r="O20" s="83">
        <v>3</v>
      </c>
      <c r="P20" s="83" t="s">
        <v>41</v>
      </c>
      <c r="Q20" s="83">
        <v>3</v>
      </c>
      <c r="R20" s="9"/>
    </row>
    <row r="21" spans="1:18" ht="18" customHeight="1">
      <c r="A21" s="141"/>
      <c r="B21" s="157" t="s">
        <v>295</v>
      </c>
      <c r="C21" s="83">
        <f t="shared" si="1"/>
        <v>6</v>
      </c>
      <c r="D21" s="83">
        <f t="shared" si="2"/>
        <v>2</v>
      </c>
      <c r="E21" s="83" t="s">
        <v>41</v>
      </c>
      <c r="F21" s="83" t="s">
        <v>41</v>
      </c>
      <c r="G21" s="83" t="s">
        <v>41</v>
      </c>
      <c r="H21" s="83">
        <v>2</v>
      </c>
      <c r="I21" s="83" t="s">
        <v>41</v>
      </c>
      <c r="J21" s="83">
        <v>4</v>
      </c>
      <c r="K21" s="83">
        <v>2</v>
      </c>
      <c r="L21" s="83" t="s">
        <v>41</v>
      </c>
      <c r="M21" s="326">
        <v>20</v>
      </c>
      <c r="N21" s="326"/>
      <c r="O21" s="83">
        <v>1</v>
      </c>
      <c r="P21" s="83" t="s">
        <v>41</v>
      </c>
      <c r="Q21" s="83">
        <v>1</v>
      </c>
      <c r="R21" s="9"/>
    </row>
    <row r="22" spans="1:18" ht="18" customHeight="1">
      <c r="A22" s="141"/>
      <c r="B22" s="157" t="s">
        <v>296</v>
      </c>
      <c r="C22" s="83">
        <f t="shared" si="1"/>
        <v>4</v>
      </c>
      <c r="D22" s="83">
        <f t="shared" si="2"/>
        <v>1</v>
      </c>
      <c r="E22" s="83" t="s">
        <v>41</v>
      </c>
      <c r="F22" s="83" t="s">
        <v>41</v>
      </c>
      <c r="G22" s="83">
        <v>1</v>
      </c>
      <c r="H22" s="83" t="s">
        <v>41</v>
      </c>
      <c r="I22" s="83" t="s">
        <v>41</v>
      </c>
      <c r="J22" s="83">
        <v>3</v>
      </c>
      <c r="K22" s="83" t="s">
        <v>41</v>
      </c>
      <c r="L22" s="83" t="s">
        <v>41</v>
      </c>
      <c r="M22" s="326">
        <v>21</v>
      </c>
      <c r="N22" s="326"/>
      <c r="O22" s="83" t="s">
        <v>41</v>
      </c>
      <c r="P22" s="83" t="s">
        <v>41</v>
      </c>
      <c r="Q22" s="83" t="s">
        <v>41</v>
      </c>
      <c r="R22" s="9"/>
    </row>
    <row r="23" spans="1:18" ht="18" customHeight="1">
      <c r="A23" s="141"/>
      <c r="B23" s="157" t="s">
        <v>297</v>
      </c>
      <c r="C23" s="83">
        <f t="shared" si="1"/>
        <v>3</v>
      </c>
      <c r="D23" s="83">
        <f t="shared" si="2"/>
        <v>2</v>
      </c>
      <c r="E23" s="83" t="s">
        <v>41</v>
      </c>
      <c r="F23" s="83" t="s">
        <v>41</v>
      </c>
      <c r="G23" s="83" t="s">
        <v>41</v>
      </c>
      <c r="H23" s="83">
        <v>2</v>
      </c>
      <c r="I23" s="83" t="s">
        <v>41</v>
      </c>
      <c r="J23" s="83">
        <v>1</v>
      </c>
      <c r="K23" s="83">
        <v>1</v>
      </c>
      <c r="L23" s="83" t="s">
        <v>41</v>
      </c>
      <c r="M23" s="326">
        <v>53</v>
      </c>
      <c r="N23" s="326"/>
      <c r="O23" s="83">
        <v>1</v>
      </c>
      <c r="P23" s="83" t="s">
        <v>41</v>
      </c>
      <c r="Q23" s="83">
        <v>1</v>
      </c>
      <c r="R23" s="9"/>
    </row>
    <row r="24" spans="1:18" ht="18" customHeight="1">
      <c r="A24" s="141"/>
      <c r="B24" s="157" t="s">
        <v>298</v>
      </c>
      <c r="C24" s="83">
        <f t="shared" si="1"/>
        <v>10</v>
      </c>
      <c r="D24" s="83">
        <f t="shared" si="2"/>
        <v>6</v>
      </c>
      <c r="E24" s="83" t="s">
        <v>41</v>
      </c>
      <c r="F24" s="83" t="s">
        <v>41</v>
      </c>
      <c r="G24" s="83">
        <v>2</v>
      </c>
      <c r="H24" s="83">
        <v>4</v>
      </c>
      <c r="I24" s="83" t="s">
        <v>41</v>
      </c>
      <c r="J24" s="83">
        <v>4</v>
      </c>
      <c r="K24" s="83">
        <v>6</v>
      </c>
      <c r="L24" s="83" t="s">
        <v>41</v>
      </c>
      <c r="M24" s="326">
        <v>1542</v>
      </c>
      <c r="N24" s="326"/>
      <c r="O24" s="83">
        <v>2</v>
      </c>
      <c r="P24" s="83" t="s">
        <v>41</v>
      </c>
      <c r="Q24" s="83">
        <v>2</v>
      </c>
      <c r="R24" s="9"/>
    </row>
    <row r="25" spans="1:18" ht="18" customHeight="1">
      <c r="A25" s="141"/>
      <c r="B25" s="157" t="s">
        <v>489</v>
      </c>
      <c r="C25" s="83">
        <f t="shared" si="1"/>
        <v>6</v>
      </c>
      <c r="D25" s="83">
        <f t="shared" si="2"/>
        <v>2</v>
      </c>
      <c r="E25" s="83" t="s">
        <v>41</v>
      </c>
      <c r="F25" s="83" t="s">
        <v>41</v>
      </c>
      <c r="G25" s="83" t="s">
        <v>41</v>
      </c>
      <c r="H25" s="83">
        <v>2</v>
      </c>
      <c r="I25" s="83" t="s">
        <v>41</v>
      </c>
      <c r="J25" s="83">
        <v>4</v>
      </c>
      <c r="K25" s="83">
        <v>1</v>
      </c>
      <c r="L25" s="83" t="s">
        <v>41</v>
      </c>
      <c r="M25" s="326">
        <v>6</v>
      </c>
      <c r="N25" s="326"/>
      <c r="O25" s="83" t="s">
        <v>41</v>
      </c>
      <c r="P25" s="83" t="s">
        <v>41</v>
      </c>
      <c r="Q25" s="83" t="s">
        <v>41</v>
      </c>
      <c r="R25" s="9"/>
    </row>
    <row r="26" spans="1:18" ht="18" customHeight="1">
      <c r="A26" s="141"/>
      <c r="B26" s="157" t="s">
        <v>490</v>
      </c>
      <c r="C26" s="83">
        <f t="shared" si="1"/>
        <v>9</v>
      </c>
      <c r="D26" s="83">
        <f t="shared" si="2"/>
        <v>7</v>
      </c>
      <c r="E26" s="83" t="s">
        <v>41</v>
      </c>
      <c r="F26" s="83">
        <v>1</v>
      </c>
      <c r="G26" s="83">
        <v>1</v>
      </c>
      <c r="H26" s="83">
        <v>5</v>
      </c>
      <c r="I26" s="83" t="s">
        <v>41</v>
      </c>
      <c r="J26" s="83">
        <v>2</v>
      </c>
      <c r="K26" s="83">
        <v>6</v>
      </c>
      <c r="L26" s="83">
        <v>68</v>
      </c>
      <c r="M26" s="326">
        <v>8121</v>
      </c>
      <c r="N26" s="326"/>
      <c r="O26" s="83">
        <v>3</v>
      </c>
      <c r="P26" s="83" t="s">
        <v>41</v>
      </c>
      <c r="Q26" s="83">
        <v>3</v>
      </c>
      <c r="R26" s="9"/>
    </row>
    <row r="27" spans="1:18" ht="4.5" customHeight="1">
      <c r="A27" s="139"/>
      <c r="B27" s="104"/>
      <c r="C27" s="82"/>
      <c r="D27" s="82"/>
      <c r="E27" s="82"/>
      <c r="F27" s="82"/>
      <c r="G27" s="82"/>
      <c r="H27" s="82"/>
      <c r="I27" s="82"/>
      <c r="J27" s="82"/>
      <c r="K27" s="82"/>
      <c r="L27" s="82"/>
      <c r="M27" s="326"/>
      <c r="N27" s="326"/>
      <c r="O27" s="82"/>
      <c r="P27" s="82"/>
      <c r="Q27" s="82"/>
      <c r="R27" s="9"/>
    </row>
    <row r="28" spans="1:18" ht="16.5" customHeight="1">
      <c r="A28" s="72" t="s">
        <v>402</v>
      </c>
      <c r="B28" s="68"/>
      <c r="C28" s="68"/>
      <c r="D28" s="68"/>
      <c r="E28" s="68"/>
      <c r="F28" s="68"/>
      <c r="G28" s="68"/>
      <c r="H28" s="68"/>
      <c r="I28" s="68"/>
      <c r="J28" s="68"/>
      <c r="K28" s="68"/>
      <c r="L28" s="68"/>
      <c r="M28" s="68"/>
      <c r="N28" s="68"/>
      <c r="O28" s="68"/>
      <c r="P28" s="68"/>
      <c r="Q28" s="68"/>
      <c r="R28" s="9"/>
    </row>
    <row r="29" spans="1:18" ht="15" customHeight="1">
      <c r="A29" s="73" t="s">
        <v>491</v>
      </c>
      <c r="B29" s="21"/>
      <c r="C29" s="21"/>
      <c r="D29" s="21"/>
      <c r="E29" s="21"/>
      <c r="F29" s="21"/>
      <c r="G29" s="21"/>
      <c r="H29" s="21"/>
      <c r="I29" s="21"/>
      <c r="J29" s="21"/>
      <c r="K29" s="21"/>
      <c r="L29" s="21"/>
      <c r="M29" s="21"/>
      <c r="N29" s="21"/>
      <c r="O29" s="21"/>
      <c r="P29" s="21"/>
      <c r="Q29" s="21"/>
      <c r="R29" s="9"/>
    </row>
    <row r="30" spans="1:18" ht="15" customHeight="1">
      <c r="A30" s="73" t="s">
        <v>492</v>
      </c>
      <c r="B30" s="21"/>
      <c r="C30" s="21"/>
      <c r="D30" s="21"/>
      <c r="E30" s="21"/>
      <c r="F30" s="21"/>
      <c r="G30" s="21"/>
      <c r="H30" s="21"/>
      <c r="I30" s="21"/>
      <c r="J30" s="21"/>
      <c r="K30" s="21"/>
      <c r="L30" s="21"/>
      <c r="M30" s="21"/>
      <c r="N30" s="21"/>
      <c r="O30" s="21"/>
      <c r="P30" s="21"/>
      <c r="Q30" s="21"/>
      <c r="R30" s="9"/>
    </row>
    <row r="31" spans="1:18" ht="15" customHeight="1">
      <c r="A31" s="73" t="s">
        <v>493</v>
      </c>
      <c r="B31" s="21"/>
      <c r="C31" s="21"/>
      <c r="D31" s="21"/>
      <c r="E31" s="21"/>
      <c r="F31" s="21"/>
      <c r="G31" s="21"/>
      <c r="H31" s="21"/>
      <c r="I31" s="21"/>
      <c r="J31" s="21"/>
      <c r="K31" s="21"/>
      <c r="L31" s="21"/>
      <c r="M31" s="21"/>
      <c r="N31" s="21"/>
      <c r="O31" s="21"/>
      <c r="P31" s="21"/>
      <c r="Q31" s="21"/>
      <c r="R31" s="9"/>
    </row>
    <row r="32" spans="1:17" ht="15" customHeight="1">
      <c r="A32" s="109" t="s">
        <v>494</v>
      </c>
      <c r="B32" s="20"/>
      <c r="C32" s="20"/>
      <c r="D32" s="20"/>
      <c r="E32" s="20"/>
      <c r="F32" s="20"/>
      <c r="G32" s="20"/>
      <c r="H32" s="20"/>
      <c r="I32" s="20"/>
      <c r="J32" s="20"/>
      <c r="K32" s="20"/>
      <c r="L32" s="20"/>
      <c r="M32" s="20"/>
      <c r="N32" s="20"/>
      <c r="O32" s="20"/>
      <c r="P32" s="20"/>
      <c r="Q32" s="20"/>
    </row>
    <row r="33" spans="1:17" ht="15" customHeight="1">
      <c r="A33" s="109" t="s">
        <v>496</v>
      </c>
      <c r="B33" s="20"/>
      <c r="C33" s="20"/>
      <c r="D33" s="20"/>
      <c r="E33" s="20"/>
      <c r="F33" s="20"/>
      <c r="G33" s="20"/>
      <c r="H33" s="20"/>
      <c r="I33" s="20"/>
      <c r="J33" s="20"/>
      <c r="K33" s="20"/>
      <c r="L33" s="20"/>
      <c r="M33" s="20"/>
      <c r="N33" s="20"/>
      <c r="O33" s="20"/>
      <c r="P33" s="20"/>
      <c r="Q33" s="20"/>
    </row>
    <row r="34" spans="1:17" ht="15" customHeight="1">
      <c r="A34" s="109" t="s">
        <v>495</v>
      </c>
      <c r="B34" s="20"/>
      <c r="C34" s="20"/>
      <c r="D34" s="20"/>
      <c r="E34" s="20"/>
      <c r="F34" s="20"/>
      <c r="G34" s="20"/>
      <c r="H34" s="20"/>
      <c r="I34" s="20"/>
      <c r="J34" s="20"/>
      <c r="K34" s="20"/>
      <c r="L34" s="20"/>
      <c r="M34" s="20"/>
      <c r="N34" s="20"/>
      <c r="O34" s="20"/>
      <c r="P34" s="20"/>
      <c r="Q34" s="20"/>
    </row>
    <row r="35" spans="1:17" ht="15" customHeight="1">
      <c r="A35" s="109" t="s">
        <v>486</v>
      </c>
      <c r="B35" s="20"/>
      <c r="C35" s="5"/>
      <c r="D35" s="5"/>
      <c r="E35" s="5"/>
      <c r="F35" s="5"/>
      <c r="G35" s="5"/>
      <c r="H35" s="5"/>
      <c r="I35" s="5"/>
      <c r="J35" s="5"/>
      <c r="K35" s="5"/>
      <c r="L35" s="5"/>
      <c r="M35" s="5"/>
      <c r="N35" s="5"/>
      <c r="O35" s="5"/>
      <c r="P35" s="5"/>
      <c r="Q35" s="5"/>
    </row>
  </sheetData>
  <mergeCells count="40">
    <mergeCell ref="A12:B12"/>
    <mergeCell ref="M12:N12"/>
    <mergeCell ref="M11:N11"/>
    <mergeCell ref="K4:K5"/>
    <mergeCell ref="A11:B11"/>
    <mergeCell ref="A10:B10"/>
    <mergeCell ref="A9:B9"/>
    <mergeCell ref="I5:J6"/>
    <mergeCell ref="C5:C7"/>
    <mergeCell ref="K6:K7"/>
    <mergeCell ref="A4:B7"/>
    <mergeCell ref="O4:Q4"/>
    <mergeCell ref="O5:O6"/>
    <mergeCell ref="P5:P6"/>
    <mergeCell ref="Q5:Q6"/>
    <mergeCell ref="C4:J4"/>
    <mergeCell ref="M4:N5"/>
    <mergeCell ref="M6:N7"/>
    <mergeCell ref="L6:L7"/>
    <mergeCell ref="D5:H6"/>
    <mergeCell ref="M9:N9"/>
    <mergeCell ref="M18:N18"/>
    <mergeCell ref="M19:N19"/>
    <mergeCell ref="M16:N16"/>
    <mergeCell ref="M17:N17"/>
    <mergeCell ref="L4:L5"/>
    <mergeCell ref="A13:B13"/>
    <mergeCell ref="M13:N13"/>
    <mergeCell ref="M26:N26"/>
    <mergeCell ref="M14:N14"/>
    <mergeCell ref="M15:N15"/>
    <mergeCell ref="M20:N20"/>
    <mergeCell ref="M21:N21"/>
    <mergeCell ref="M10:N10"/>
    <mergeCell ref="M8:N8"/>
    <mergeCell ref="M27:N27"/>
    <mergeCell ref="M24:N24"/>
    <mergeCell ref="M25:N25"/>
    <mergeCell ref="M22:N22"/>
    <mergeCell ref="M23:N23"/>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&amp;L&amp;8 162　　　司法 ・ 警察 ・ 消防</oddHeader>
  </headerFooter>
</worksheet>
</file>

<file path=xl/worksheets/sheet9.xml><?xml version="1.0" encoding="utf-8"?>
<worksheet xmlns="http://schemas.openxmlformats.org/spreadsheetml/2006/main" xmlns:r="http://schemas.openxmlformats.org/officeDocument/2006/relationships">
  <dimension ref="A2:AR65"/>
  <sheetViews>
    <sheetView workbookViewId="0" topLeftCell="A1">
      <selection activeCell="A1" sqref="A1"/>
    </sheetView>
  </sheetViews>
  <sheetFormatPr defaultColWidth="9.00390625" defaultRowHeight="13.5"/>
  <cols>
    <col min="1" max="1" width="6.125" style="0" customWidth="1"/>
    <col min="2" max="2" width="5.00390625" style="0" customWidth="1"/>
    <col min="3" max="42" width="1.875" style="0" customWidth="1"/>
    <col min="43" max="43" width="7.625" style="0" customWidth="1"/>
  </cols>
  <sheetData>
    <row r="1" ht="26.25" customHeight="1"/>
    <row r="2" spans="1:42" ht="22.5" customHeight="1">
      <c r="A2" s="52" t="s">
        <v>138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row>
    <row r="3" spans="2:41" ht="13.5" customHeight="1">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61" t="s">
        <v>400</v>
      </c>
    </row>
    <row r="4" spans="1:41" ht="15" customHeight="1">
      <c r="A4" s="514" t="s">
        <v>139</v>
      </c>
      <c r="B4" s="515"/>
      <c r="C4" s="526"/>
      <c r="D4" s="527"/>
      <c r="E4" s="527"/>
      <c r="F4" s="527"/>
      <c r="G4" s="528"/>
      <c r="H4" s="334" t="s">
        <v>140</v>
      </c>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row>
    <row r="5" spans="1:43" ht="3" customHeight="1">
      <c r="A5" s="418"/>
      <c r="B5" s="419"/>
      <c r="C5" s="199"/>
      <c r="D5" s="200"/>
      <c r="E5" s="200"/>
      <c r="F5" s="200"/>
      <c r="G5" s="201"/>
      <c r="H5" s="202"/>
      <c r="I5" s="203"/>
      <c r="J5" s="203"/>
      <c r="K5" s="204"/>
      <c r="L5" s="205"/>
      <c r="M5" s="206"/>
      <c r="N5" s="206"/>
      <c r="O5" s="84"/>
      <c r="P5" s="205"/>
      <c r="Q5" s="84"/>
      <c r="R5" s="205"/>
      <c r="S5" s="84"/>
      <c r="T5" s="205"/>
      <c r="U5" s="84"/>
      <c r="V5" s="205"/>
      <c r="W5" s="84"/>
      <c r="X5" s="205"/>
      <c r="Y5" s="84"/>
      <c r="Z5" s="205"/>
      <c r="AA5" s="84"/>
      <c r="AB5" s="205"/>
      <c r="AC5" s="84"/>
      <c r="AD5" s="205"/>
      <c r="AE5" s="84"/>
      <c r="AF5" s="205"/>
      <c r="AG5" s="84"/>
      <c r="AH5" s="205"/>
      <c r="AI5" s="84"/>
      <c r="AJ5" s="205"/>
      <c r="AK5" s="84"/>
      <c r="AL5" s="205"/>
      <c r="AM5" s="206"/>
      <c r="AN5" s="206"/>
      <c r="AO5" s="206"/>
      <c r="AP5" s="2"/>
      <c r="AQ5" s="2"/>
    </row>
    <row r="6" spans="1:41" ht="11.25" customHeight="1">
      <c r="A6" s="418"/>
      <c r="B6" s="419"/>
      <c r="C6" s="539"/>
      <c r="D6" s="540"/>
      <c r="E6" s="540"/>
      <c r="F6" s="540"/>
      <c r="G6" s="541"/>
      <c r="H6" s="538" t="s">
        <v>227</v>
      </c>
      <c r="I6" s="508"/>
      <c r="J6" s="508"/>
      <c r="K6" s="510"/>
      <c r="L6" s="507" t="s">
        <v>228</v>
      </c>
      <c r="M6" s="508"/>
      <c r="N6" s="508"/>
      <c r="O6" s="510"/>
      <c r="P6" s="535" t="s">
        <v>230</v>
      </c>
      <c r="Q6" s="510"/>
      <c r="R6" s="507" t="s">
        <v>231</v>
      </c>
      <c r="S6" s="510"/>
      <c r="T6" s="507" t="s">
        <v>232</v>
      </c>
      <c r="U6" s="510"/>
      <c r="V6" s="507" t="s">
        <v>233</v>
      </c>
      <c r="W6" s="510"/>
      <c r="X6" s="507" t="s">
        <v>234</v>
      </c>
      <c r="Y6" s="510"/>
      <c r="Z6" s="507" t="s">
        <v>235</v>
      </c>
      <c r="AA6" s="510"/>
      <c r="AB6" s="507" t="s">
        <v>236</v>
      </c>
      <c r="AC6" s="510"/>
      <c r="AD6" s="507" t="s">
        <v>237</v>
      </c>
      <c r="AE6" s="510"/>
      <c r="AF6" s="507" t="s">
        <v>238</v>
      </c>
      <c r="AG6" s="510"/>
      <c r="AH6" s="507" t="s">
        <v>239</v>
      </c>
      <c r="AI6" s="510"/>
      <c r="AJ6" s="507" t="s">
        <v>240</v>
      </c>
      <c r="AK6" s="510"/>
      <c r="AL6" s="507" t="s">
        <v>241</v>
      </c>
      <c r="AM6" s="508"/>
      <c r="AN6" s="508"/>
      <c r="AO6" s="508"/>
    </row>
    <row r="7" spans="1:41" ht="11.25" customHeight="1">
      <c r="A7" s="418"/>
      <c r="B7" s="419"/>
      <c r="C7" s="518" t="s">
        <v>266</v>
      </c>
      <c r="D7" s="519"/>
      <c r="E7" s="519"/>
      <c r="F7" s="519"/>
      <c r="G7" s="520"/>
      <c r="H7" s="509"/>
      <c r="I7" s="508"/>
      <c r="J7" s="508"/>
      <c r="K7" s="510"/>
      <c r="L7" s="509"/>
      <c r="M7" s="508"/>
      <c r="N7" s="508"/>
      <c r="O7" s="510"/>
      <c r="P7" s="509"/>
      <c r="Q7" s="510"/>
      <c r="R7" s="509"/>
      <c r="S7" s="510"/>
      <c r="T7" s="509"/>
      <c r="U7" s="510"/>
      <c r="V7" s="509"/>
      <c r="W7" s="510"/>
      <c r="X7" s="509"/>
      <c r="Y7" s="510"/>
      <c r="Z7" s="509"/>
      <c r="AA7" s="510"/>
      <c r="AB7" s="509"/>
      <c r="AC7" s="510"/>
      <c r="AD7" s="509"/>
      <c r="AE7" s="510"/>
      <c r="AF7" s="509"/>
      <c r="AG7" s="510"/>
      <c r="AH7" s="509"/>
      <c r="AI7" s="510"/>
      <c r="AJ7" s="509"/>
      <c r="AK7" s="510"/>
      <c r="AL7" s="509"/>
      <c r="AM7" s="508"/>
      <c r="AN7" s="508"/>
      <c r="AO7" s="508"/>
    </row>
    <row r="8" spans="1:41" ht="11.25" customHeight="1">
      <c r="A8" s="418"/>
      <c r="B8" s="419"/>
      <c r="C8" s="521"/>
      <c r="D8" s="519"/>
      <c r="E8" s="519"/>
      <c r="F8" s="519"/>
      <c r="G8" s="520"/>
      <c r="H8" s="509"/>
      <c r="I8" s="508"/>
      <c r="J8" s="508"/>
      <c r="K8" s="510"/>
      <c r="L8" s="509"/>
      <c r="M8" s="508"/>
      <c r="N8" s="508"/>
      <c r="O8" s="510"/>
      <c r="P8" s="509"/>
      <c r="Q8" s="510"/>
      <c r="R8" s="509"/>
      <c r="S8" s="510"/>
      <c r="T8" s="509"/>
      <c r="U8" s="510"/>
      <c r="V8" s="509"/>
      <c r="W8" s="510"/>
      <c r="X8" s="509"/>
      <c r="Y8" s="510"/>
      <c r="Z8" s="509"/>
      <c r="AA8" s="510"/>
      <c r="AB8" s="509"/>
      <c r="AC8" s="510"/>
      <c r="AD8" s="509"/>
      <c r="AE8" s="510"/>
      <c r="AF8" s="509"/>
      <c r="AG8" s="510"/>
      <c r="AH8" s="509"/>
      <c r="AI8" s="510"/>
      <c r="AJ8" s="509"/>
      <c r="AK8" s="510"/>
      <c r="AL8" s="509"/>
      <c r="AM8" s="508"/>
      <c r="AN8" s="508"/>
      <c r="AO8" s="508"/>
    </row>
    <row r="9" spans="1:41" ht="11.25" customHeight="1">
      <c r="A9" s="418"/>
      <c r="B9" s="419"/>
      <c r="C9" s="518" t="s">
        <v>267</v>
      </c>
      <c r="D9" s="519"/>
      <c r="E9" s="519"/>
      <c r="F9" s="519"/>
      <c r="G9" s="520"/>
      <c r="H9" s="509"/>
      <c r="I9" s="508"/>
      <c r="J9" s="508"/>
      <c r="K9" s="510"/>
      <c r="L9" s="509"/>
      <c r="M9" s="508"/>
      <c r="N9" s="508"/>
      <c r="O9" s="510"/>
      <c r="P9" s="509"/>
      <c r="Q9" s="510"/>
      <c r="R9" s="509"/>
      <c r="S9" s="510"/>
      <c r="T9" s="509"/>
      <c r="U9" s="510"/>
      <c r="V9" s="509"/>
      <c r="W9" s="510"/>
      <c r="X9" s="509"/>
      <c r="Y9" s="510"/>
      <c r="Z9" s="509"/>
      <c r="AA9" s="510"/>
      <c r="AB9" s="509"/>
      <c r="AC9" s="510"/>
      <c r="AD9" s="509"/>
      <c r="AE9" s="510"/>
      <c r="AF9" s="509"/>
      <c r="AG9" s="510"/>
      <c r="AH9" s="509"/>
      <c r="AI9" s="510"/>
      <c r="AJ9" s="509"/>
      <c r="AK9" s="510"/>
      <c r="AL9" s="509"/>
      <c r="AM9" s="508"/>
      <c r="AN9" s="508"/>
      <c r="AO9" s="508"/>
    </row>
    <row r="10" spans="1:41" ht="11.25" customHeight="1">
      <c r="A10" s="418"/>
      <c r="B10" s="419"/>
      <c r="C10" s="521"/>
      <c r="D10" s="519"/>
      <c r="E10" s="519"/>
      <c r="F10" s="519"/>
      <c r="G10" s="520"/>
      <c r="H10" s="509"/>
      <c r="I10" s="508"/>
      <c r="J10" s="508"/>
      <c r="K10" s="510"/>
      <c r="L10" s="509"/>
      <c r="M10" s="508"/>
      <c r="N10" s="508"/>
      <c r="O10" s="510"/>
      <c r="P10" s="509"/>
      <c r="Q10" s="510"/>
      <c r="R10" s="509"/>
      <c r="S10" s="510"/>
      <c r="T10" s="509"/>
      <c r="U10" s="510"/>
      <c r="V10" s="509"/>
      <c r="W10" s="510"/>
      <c r="X10" s="509"/>
      <c r="Y10" s="510"/>
      <c r="Z10" s="509"/>
      <c r="AA10" s="510"/>
      <c r="AB10" s="509"/>
      <c r="AC10" s="510"/>
      <c r="AD10" s="509"/>
      <c r="AE10" s="510"/>
      <c r="AF10" s="509"/>
      <c r="AG10" s="510"/>
      <c r="AH10" s="509"/>
      <c r="AI10" s="510"/>
      <c r="AJ10" s="509"/>
      <c r="AK10" s="510"/>
      <c r="AL10" s="509"/>
      <c r="AM10" s="508"/>
      <c r="AN10" s="508"/>
      <c r="AO10" s="508"/>
    </row>
    <row r="11" spans="1:41" ht="11.25" customHeight="1">
      <c r="A11" s="418"/>
      <c r="B11" s="419"/>
      <c r="C11" s="207"/>
      <c r="D11" s="208"/>
      <c r="E11" s="200"/>
      <c r="F11" s="200"/>
      <c r="G11" s="201"/>
      <c r="H11" s="509"/>
      <c r="I11" s="508"/>
      <c r="J11" s="508"/>
      <c r="K11" s="510"/>
      <c r="L11" s="509"/>
      <c r="M11" s="508"/>
      <c r="N11" s="508"/>
      <c r="O11" s="510"/>
      <c r="P11" s="509"/>
      <c r="Q11" s="510"/>
      <c r="R11" s="509"/>
      <c r="S11" s="510"/>
      <c r="T11" s="509"/>
      <c r="U11" s="510"/>
      <c r="V11" s="509"/>
      <c r="W11" s="510"/>
      <c r="X11" s="509"/>
      <c r="Y11" s="510"/>
      <c r="Z11" s="509"/>
      <c r="AA11" s="510"/>
      <c r="AB11" s="509"/>
      <c r="AC11" s="510"/>
      <c r="AD11" s="509"/>
      <c r="AE11" s="510"/>
      <c r="AF11" s="509"/>
      <c r="AG11" s="510"/>
      <c r="AH11" s="509"/>
      <c r="AI11" s="510"/>
      <c r="AJ11" s="509"/>
      <c r="AK11" s="510"/>
      <c r="AL11" s="509"/>
      <c r="AM11" s="508"/>
      <c r="AN11" s="508"/>
      <c r="AO11" s="508"/>
    </row>
    <row r="12" spans="1:41" ht="11.25" customHeight="1">
      <c r="A12" s="418"/>
      <c r="B12" s="419"/>
      <c r="C12" s="199"/>
      <c r="D12" s="200"/>
      <c r="E12" s="200"/>
      <c r="F12" s="200"/>
      <c r="G12" s="201"/>
      <c r="H12" s="509"/>
      <c r="I12" s="508"/>
      <c r="J12" s="508"/>
      <c r="K12" s="510"/>
      <c r="L12" s="509"/>
      <c r="M12" s="508"/>
      <c r="N12" s="508"/>
      <c r="O12" s="510"/>
      <c r="P12" s="509"/>
      <c r="Q12" s="510"/>
      <c r="R12" s="509"/>
      <c r="S12" s="510"/>
      <c r="T12" s="509"/>
      <c r="U12" s="510"/>
      <c r="V12" s="509"/>
      <c r="W12" s="510"/>
      <c r="X12" s="509"/>
      <c r="Y12" s="510"/>
      <c r="Z12" s="509"/>
      <c r="AA12" s="510"/>
      <c r="AB12" s="509"/>
      <c r="AC12" s="510"/>
      <c r="AD12" s="509"/>
      <c r="AE12" s="510"/>
      <c r="AF12" s="509"/>
      <c r="AG12" s="510"/>
      <c r="AH12" s="509"/>
      <c r="AI12" s="510"/>
      <c r="AJ12" s="509"/>
      <c r="AK12" s="510"/>
      <c r="AL12" s="509"/>
      <c r="AM12" s="508"/>
      <c r="AN12" s="508"/>
      <c r="AO12" s="508"/>
    </row>
    <row r="13" spans="1:41" ht="3" customHeight="1">
      <c r="A13" s="516"/>
      <c r="B13" s="517"/>
      <c r="C13" s="210"/>
      <c r="D13" s="211"/>
      <c r="E13" s="211"/>
      <c r="F13" s="211"/>
      <c r="G13" s="212"/>
      <c r="H13" s="210"/>
      <c r="I13" s="211"/>
      <c r="J13" s="211"/>
      <c r="K13" s="212"/>
      <c r="L13" s="213"/>
      <c r="M13" s="209"/>
      <c r="N13" s="209"/>
      <c r="O13" s="167"/>
      <c r="P13" s="213"/>
      <c r="Q13" s="167"/>
      <c r="R13" s="213"/>
      <c r="S13" s="167"/>
      <c r="T13" s="213"/>
      <c r="U13" s="167"/>
      <c r="V13" s="213"/>
      <c r="W13" s="167"/>
      <c r="X13" s="213"/>
      <c r="Y13" s="167"/>
      <c r="Z13" s="213"/>
      <c r="AA13" s="167"/>
      <c r="AB13" s="213"/>
      <c r="AC13" s="167"/>
      <c r="AD13" s="213"/>
      <c r="AE13" s="167"/>
      <c r="AF13" s="213"/>
      <c r="AG13" s="167"/>
      <c r="AH13" s="213"/>
      <c r="AI13" s="167"/>
      <c r="AJ13" s="213"/>
      <c r="AK13" s="167"/>
      <c r="AL13" s="213"/>
      <c r="AM13" s="209"/>
      <c r="AN13" s="209"/>
      <c r="AO13" s="209"/>
    </row>
    <row r="14" spans="1:41" ht="4.5" customHeight="1">
      <c r="A14" s="522"/>
      <c r="B14" s="523"/>
      <c r="C14" s="160"/>
      <c r="D14" s="160"/>
      <c r="E14" s="160"/>
      <c r="F14" s="160"/>
      <c r="G14" s="160"/>
      <c r="H14" s="160"/>
      <c r="I14" s="160"/>
      <c r="J14" s="80"/>
      <c r="K14" s="80"/>
      <c r="L14" s="80"/>
      <c r="M14" s="80"/>
      <c r="N14" s="80"/>
      <c r="O14" s="80"/>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row>
    <row r="15" spans="1:42" s="41" customFormat="1" ht="18" customHeight="1">
      <c r="A15" s="524" t="s">
        <v>261</v>
      </c>
      <c r="B15" s="525"/>
      <c r="C15" s="529">
        <v>245</v>
      </c>
      <c r="D15" s="530"/>
      <c r="E15" s="530"/>
      <c r="F15" s="530"/>
      <c r="G15" s="530"/>
      <c r="H15" s="529">
        <f>SUM(L15,P15,R15,T15,V15,X15,Z15,AB15,AD15,AF15,AH15,AJ15,AL15)</f>
        <v>21</v>
      </c>
      <c r="I15" s="529"/>
      <c r="J15" s="511">
        <f>SUM(N15,AN15)</f>
        <v>-3</v>
      </c>
      <c r="K15" s="511"/>
      <c r="L15" s="529">
        <v>8</v>
      </c>
      <c r="M15" s="529"/>
      <c r="N15" s="511">
        <v>-2</v>
      </c>
      <c r="O15" s="511"/>
      <c r="P15" s="512" t="s">
        <v>499</v>
      </c>
      <c r="Q15" s="513"/>
      <c r="R15" s="512" t="s">
        <v>499</v>
      </c>
      <c r="S15" s="513"/>
      <c r="T15" s="532">
        <v>1</v>
      </c>
      <c r="U15" s="533"/>
      <c r="V15" s="529">
        <v>3</v>
      </c>
      <c r="W15" s="534"/>
      <c r="X15" s="529">
        <v>1</v>
      </c>
      <c r="Y15" s="534"/>
      <c r="Z15" s="529">
        <v>1</v>
      </c>
      <c r="AA15" s="534"/>
      <c r="AB15" s="512" t="s">
        <v>499</v>
      </c>
      <c r="AC15" s="513"/>
      <c r="AD15" s="532">
        <v>1</v>
      </c>
      <c r="AE15" s="533"/>
      <c r="AF15" s="532">
        <v>1</v>
      </c>
      <c r="AG15" s="533"/>
      <c r="AH15" s="512" t="s">
        <v>499</v>
      </c>
      <c r="AI15" s="513"/>
      <c r="AJ15" s="532">
        <v>1</v>
      </c>
      <c r="AK15" s="533"/>
      <c r="AL15" s="529">
        <v>4</v>
      </c>
      <c r="AM15" s="529"/>
      <c r="AN15" s="511">
        <v>-1</v>
      </c>
      <c r="AO15" s="511"/>
      <c r="AP15" s="40"/>
    </row>
    <row r="16" spans="1:42" ht="18" customHeight="1">
      <c r="A16" s="418" t="s">
        <v>141</v>
      </c>
      <c r="B16" s="419"/>
      <c r="C16" s="529">
        <v>183</v>
      </c>
      <c r="D16" s="534"/>
      <c r="E16" s="534"/>
      <c r="F16" s="534"/>
      <c r="G16" s="534"/>
      <c r="H16" s="529">
        <f>SUM(L16:AO16)</f>
        <v>11</v>
      </c>
      <c r="I16" s="529"/>
      <c r="J16" s="246"/>
      <c r="K16" s="246"/>
      <c r="L16" s="529">
        <v>10</v>
      </c>
      <c r="M16" s="529"/>
      <c r="N16" s="246"/>
      <c r="O16" s="246"/>
      <c r="P16" s="512" t="s">
        <v>499</v>
      </c>
      <c r="Q16" s="513"/>
      <c r="R16" s="512" t="s">
        <v>499</v>
      </c>
      <c r="S16" s="513"/>
      <c r="T16" s="512" t="s">
        <v>499</v>
      </c>
      <c r="U16" s="513"/>
      <c r="V16" s="512" t="s">
        <v>499</v>
      </c>
      <c r="W16" s="513"/>
      <c r="X16" s="512" t="s">
        <v>499</v>
      </c>
      <c r="Y16" s="513"/>
      <c r="Z16" s="529">
        <v>1</v>
      </c>
      <c r="AA16" s="534"/>
      <c r="AB16" s="512" t="s">
        <v>499</v>
      </c>
      <c r="AC16" s="513"/>
      <c r="AD16" s="512" t="s">
        <v>499</v>
      </c>
      <c r="AE16" s="513"/>
      <c r="AF16" s="512" t="s">
        <v>499</v>
      </c>
      <c r="AG16" s="513"/>
      <c r="AH16" s="512" t="s">
        <v>499</v>
      </c>
      <c r="AI16" s="513"/>
      <c r="AJ16" s="512" t="s">
        <v>499</v>
      </c>
      <c r="AK16" s="513"/>
      <c r="AL16" s="512" t="s">
        <v>499</v>
      </c>
      <c r="AM16" s="513"/>
      <c r="AN16" s="512"/>
      <c r="AO16" s="513"/>
      <c r="AP16" s="19"/>
    </row>
    <row r="17" spans="1:41" ht="4.5" customHeight="1">
      <c r="A17" s="103"/>
      <c r="B17" s="104"/>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row>
    <row r="18" spans="1:41" ht="13.5">
      <c r="A18" s="72" t="s">
        <v>403</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row>
    <row r="19" spans="1:41" ht="13.5">
      <c r="A19" s="73" t="s">
        <v>497</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row>
    <row r="20" spans="1:41" ht="1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row>
    <row r="21" spans="1:41" ht="13.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row>
    <row r="22" spans="1:41" ht="13.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row>
    <row r="23" spans="1:42" ht="22.5" customHeight="1">
      <c r="A23" s="53" t="s">
        <v>142</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row>
    <row r="24" spans="1:41" ht="1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2" ht="3" customHeight="1">
      <c r="A25" s="216"/>
      <c r="B25" s="216"/>
      <c r="C25" s="217"/>
      <c r="D25" s="216"/>
      <c r="E25" s="217"/>
      <c r="F25" s="216"/>
      <c r="G25" s="217"/>
      <c r="H25" s="216"/>
      <c r="I25" s="217"/>
      <c r="J25" s="216"/>
      <c r="K25" s="217"/>
      <c r="L25" s="216"/>
      <c r="M25" s="217"/>
      <c r="N25" s="216"/>
      <c r="O25" s="217"/>
      <c r="P25" s="216"/>
      <c r="Q25" s="218"/>
      <c r="R25" s="198"/>
      <c r="S25" s="218"/>
      <c r="T25" s="198"/>
      <c r="U25" s="218"/>
      <c r="V25" s="198"/>
      <c r="W25" s="218"/>
      <c r="X25" s="198"/>
      <c r="Y25" s="218"/>
      <c r="Z25" s="198"/>
      <c r="AA25" s="218"/>
      <c r="AB25" s="198"/>
      <c r="AC25" s="218"/>
      <c r="AD25" s="198"/>
      <c r="AE25" s="218"/>
      <c r="AF25" s="198"/>
      <c r="AG25" s="218"/>
      <c r="AH25" s="198"/>
      <c r="AI25" s="218"/>
      <c r="AJ25" s="198"/>
      <c r="AK25" s="218"/>
      <c r="AL25" s="198"/>
      <c r="AM25" s="218"/>
      <c r="AN25" s="197"/>
      <c r="AO25" s="14"/>
      <c r="AP25" s="2"/>
    </row>
    <row r="26" spans="1:41" ht="11.25" customHeight="1">
      <c r="A26" s="419" t="s">
        <v>2</v>
      </c>
      <c r="B26" s="500" t="s">
        <v>242</v>
      </c>
      <c r="C26" s="499" t="s">
        <v>389</v>
      </c>
      <c r="D26" s="500"/>
      <c r="E26" s="499" t="s">
        <v>390</v>
      </c>
      <c r="F26" s="500"/>
      <c r="G26" s="499" t="s">
        <v>243</v>
      </c>
      <c r="H26" s="500"/>
      <c r="I26" s="499" t="s">
        <v>391</v>
      </c>
      <c r="J26" s="500"/>
      <c r="K26" s="499" t="s">
        <v>244</v>
      </c>
      <c r="L26" s="500"/>
      <c r="M26" s="499" t="s">
        <v>245</v>
      </c>
      <c r="N26" s="500"/>
      <c r="O26" s="499" t="s">
        <v>246</v>
      </c>
      <c r="P26" s="500"/>
      <c r="Q26" s="536" t="s">
        <v>247</v>
      </c>
      <c r="R26" s="537"/>
      <c r="S26" s="503" t="s">
        <v>248</v>
      </c>
      <c r="T26" s="504"/>
      <c r="U26" s="503" t="s">
        <v>264</v>
      </c>
      <c r="V26" s="504"/>
      <c r="W26" s="503" t="s">
        <v>249</v>
      </c>
      <c r="X26" s="504"/>
      <c r="Y26" s="503" t="s">
        <v>250</v>
      </c>
      <c r="Z26" s="504"/>
      <c r="AA26" s="503" t="s">
        <v>251</v>
      </c>
      <c r="AB26" s="504"/>
      <c r="AC26" s="503" t="s">
        <v>252</v>
      </c>
      <c r="AD26" s="504"/>
      <c r="AE26" s="503" t="s">
        <v>253</v>
      </c>
      <c r="AF26" s="504"/>
      <c r="AG26" s="505" t="s">
        <v>265</v>
      </c>
      <c r="AH26" s="506"/>
      <c r="AI26" s="503" t="s">
        <v>254</v>
      </c>
      <c r="AJ26" s="504"/>
      <c r="AK26" s="503" t="s">
        <v>255</v>
      </c>
      <c r="AL26" s="504"/>
      <c r="AM26" s="503" t="s">
        <v>229</v>
      </c>
      <c r="AN26" s="503"/>
      <c r="AO26" s="15"/>
    </row>
    <row r="27" spans="1:41" ht="11.25" customHeight="1">
      <c r="A27" s="419"/>
      <c r="B27" s="500"/>
      <c r="C27" s="499"/>
      <c r="D27" s="500"/>
      <c r="E27" s="499"/>
      <c r="F27" s="500"/>
      <c r="G27" s="499"/>
      <c r="H27" s="500"/>
      <c r="I27" s="499"/>
      <c r="J27" s="500"/>
      <c r="K27" s="499"/>
      <c r="L27" s="500"/>
      <c r="M27" s="499"/>
      <c r="N27" s="500"/>
      <c r="O27" s="499"/>
      <c r="P27" s="500"/>
      <c r="Q27" s="536"/>
      <c r="R27" s="537"/>
      <c r="S27" s="503"/>
      <c r="T27" s="504"/>
      <c r="U27" s="503"/>
      <c r="V27" s="504"/>
      <c r="W27" s="503"/>
      <c r="X27" s="504"/>
      <c r="Y27" s="503"/>
      <c r="Z27" s="504"/>
      <c r="AA27" s="503"/>
      <c r="AB27" s="504"/>
      <c r="AC27" s="503"/>
      <c r="AD27" s="504"/>
      <c r="AE27" s="503"/>
      <c r="AF27" s="504"/>
      <c r="AG27" s="505"/>
      <c r="AH27" s="506"/>
      <c r="AI27" s="503"/>
      <c r="AJ27" s="504"/>
      <c r="AK27" s="503"/>
      <c r="AL27" s="504"/>
      <c r="AM27" s="503"/>
      <c r="AN27" s="503"/>
      <c r="AO27" s="15"/>
    </row>
    <row r="28" spans="1:41" ht="5.25" customHeight="1">
      <c r="A28" s="419"/>
      <c r="B28" s="500"/>
      <c r="C28" s="499"/>
      <c r="D28" s="500"/>
      <c r="E28" s="499"/>
      <c r="F28" s="500"/>
      <c r="G28" s="499"/>
      <c r="H28" s="500"/>
      <c r="I28" s="499"/>
      <c r="J28" s="500"/>
      <c r="K28" s="499"/>
      <c r="L28" s="500"/>
      <c r="M28" s="499"/>
      <c r="N28" s="500"/>
      <c r="O28" s="499"/>
      <c r="P28" s="500"/>
      <c r="Q28" s="536"/>
      <c r="R28" s="537"/>
      <c r="S28" s="503"/>
      <c r="T28" s="504"/>
      <c r="U28" s="503"/>
      <c r="V28" s="504"/>
      <c r="W28" s="503"/>
      <c r="X28" s="504"/>
      <c r="Y28" s="503"/>
      <c r="Z28" s="504"/>
      <c r="AA28" s="503"/>
      <c r="AB28" s="504"/>
      <c r="AC28" s="503"/>
      <c r="AD28" s="504"/>
      <c r="AE28" s="503"/>
      <c r="AF28" s="504"/>
      <c r="AG28" s="505"/>
      <c r="AH28" s="506"/>
      <c r="AI28" s="503"/>
      <c r="AJ28" s="504"/>
      <c r="AK28" s="503"/>
      <c r="AL28" s="504"/>
      <c r="AM28" s="503"/>
      <c r="AN28" s="503"/>
      <c r="AO28" s="15"/>
    </row>
    <row r="29" spans="1:41" ht="5.25" customHeight="1">
      <c r="A29" s="419"/>
      <c r="B29" s="500"/>
      <c r="C29" s="499"/>
      <c r="D29" s="500"/>
      <c r="E29" s="499"/>
      <c r="F29" s="500"/>
      <c r="G29" s="499"/>
      <c r="H29" s="500"/>
      <c r="I29" s="499"/>
      <c r="J29" s="500"/>
      <c r="K29" s="499"/>
      <c r="L29" s="500"/>
      <c r="M29" s="499"/>
      <c r="N29" s="500"/>
      <c r="O29" s="499"/>
      <c r="P29" s="500"/>
      <c r="Q29" s="536"/>
      <c r="R29" s="537"/>
      <c r="S29" s="503"/>
      <c r="T29" s="504"/>
      <c r="U29" s="503"/>
      <c r="V29" s="504"/>
      <c r="W29" s="503"/>
      <c r="X29" s="504"/>
      <c r="Y29" s="503"/>
      <c r="Z29" s="504"/>
      <c r="AA29" s="503"/>
      <c r="AB29" s="504"/>
      <c r="AC29" s="503"/>
      <c r="AD29" s="504"/>
      <c r="AE29" s="503"/>
      <c r="AF29" s="504"/>
      <c r="AG29" s="505"/>
      <c r="AH29" s="506"/>
      <c r="AI29" s="503"/>
      <c r="AJ29" s="504"/>
      <c r="AK29" s="503"/>
      <c r="AL29" s="504"/>
      <c r="AM29" s="503"/>
      <c r="AN29" s="503"/>
      <c r="AO29" s="15"/>
    </row>
    <row r="30" spans="1:41" ht="11.25" customHeight="1">
      <c r="A30" s="419"/>
      <c r="B30" s="500"/>
      <c r="C30" s="499"/>
      <c r="D30" s="500"/>
      <c r="E30" s="499"/>
      <c r="F30" s="500"/>
      <c r="G30" s="499"/>
      <c r="H30" s="500"/>
      <c r="I30" s="499"/>
      <c r="J30" s="500"/>
      <c r="K30" s="499"/>
      <c r="L30" s="500"/>
      <c r="M30" s="499"/>
      <c r="N30" s="500"/>
      <c r="O30" s="499"/>
      <c r="P30" s="500"/>
      <c r="Q30" s="536"/>
      <c r="R30" s="537"/>
      <c r="S30" s="503"/>
      <c r="T30" s="504"/>
      <c r="U30" s="503"/>
      <c r="V30" s="504"/>
      <c r="W30" s="503"/>
      <c r="X30" s="504"/>
      <c r="Y30" s="503"/>
      <c r="Z30" s="504"/>
      <c r="AA30" s="503"/>
      <c r="AB30" s="504"/>
      <c r="AC30" s="503"/>
      <c r="AD30" s="504"/>
      <c r="AE30" s="503"/>
      <c r="AF30" s="504"/>
      <c r="AG30" s="505"/>
      <c r="AH30" s="506"/>
      <c r="AI30" s="503"/>
      <c r="AJ30" s="504"/>
      <c r="AK30" s="503"/>
      <c r="AL30" s="504"/>
      <c r="AM30" s="503"/>
      <c r="AN30" s="503"/>
      <c r="AO30" s="15"/>
    </row>
    <row r="31" spans="1:41" ht="11.25" customHeight="1">
      <c r="A31" s="419"/>
      <c r="B31" s="500"/>
      <c r="C31" s="499"/>
      <c r="D31" s="500"/>
      <c r="E31" s="499"/>
      <c r="F31" s="500"/>
      <c r="G31" s="499"/>
      <c r="H31" s="500"/>
      <c r="I31" s="499"/>
      <c r="J31" s="500"/>
      <c r="K31" s="499"/>
      <c r="L31" s="500"/>
      <c r="M31" s="499"/>
      <c r="N31" s="500"/>
      <c r="O31" s="499"/>
      <c r="P31" s="500"/>
      <c r="Q31" s="536"/>
      <c r="R31" s="537"/>
      <c r="S31" s="503"/>
      <c r="T31" s="504"/>
      <c r="U31" s="503"/>
      <c r="V31" s="504"/>
      <c r="W31" s="503"/>
      <c r="X31" s="504"/>
      <c r="Y31" s="503"/>
      <c r="Z31" s="504"/>
      <c r="AA31" s="503"/>
      <c r="AB31" s="504"/>
      <c r="AC31" s="503"/>
      <c r="AD31" s="504"/>
      <c r="AE31" s="503"/>
      <c r="AF31" s="504"/>
      <c r="AG31" s="505"/>
      <c r="AH31" s="506"/>
      <c r="AI31" s="503"/>
      <c r="AJ31" s="504"/>
      <c r="AK31" s="503"/>
      <c r="AL31" s="504"/>
      <c r="AM31" s="503"/>
      <c r="AN31" s="503"/>
      <c r="AO31" s="15"/>
    </row>
    <row r="32" spans="1:41" ht="5.25" customHeight="1">
      <c r="A32" s="419"/>
      <c r="B32" s="500"/>
      <c r="C32" s="499"/>
      <c r="D32" s="500"/>
      <c r="E32" s="499"/>
      <c r="F32" s="500"/>
      <c r="G32" s="499"/>
      <c r="H32" s="500"/>
      <c r="I32" s="499"/>
      <c r="J32" s="500"/>
      <c r="K32" s="499"/>
      <c r="L32" s="500"/>
      <c r="M32" s="499"/>
      <c r="N32" s="500"/>
      <c r="O32" s="499"/>
      <c r="P32" s="500"/>
      <c r="Q32" s="536"/>
      <c r="R32" s="537"/>
      <c r="S32" s="503"/>
      <c r="T32" s="504"/>
      <c r="U32" s="503"/>
      <c r="V32" s="504"/>
      <c r="W32" s="503"/>
      <c r="X32" s="504"/>
      <c r="Y32" s="503"/>
      <c r="Z32" s="504"/>
      <c r="AA32" s="503"/>
      <c r="AB32" s="504"/>
      <c r="AC32" s="503"/>
      <c r="AD32" s="504"/>
      <c r="AE32" s="503"/>
      <c r="AF32" s="504"/>
      <c r="AG32" s="505"/>
      <c r="AH32" s="506"/>
      <c r="AI32" s="503"/>
      <c r="AJ32" s="504"/>
      <c r="AK32" s="503"/>
      <c r="AL32" s="504"/>
      <c r="AM32" s="503"/>
      <c r="AN32" s="503"/>
      <c r="AO32" s="15"/>
    </row>
    <row r="33" spans="1:41" ht="5.25" customHeight="1">
      <c r="A33" s="419"/>
      <c r="B33" s="500"/>
      <c r="C33" s="499"/>
      <c r="D33" s="500"/>
      <c r="E33" s="499"/>
      <c r="F33" s="500"/>
      <c r="G33" s="499"/>
      <c r="H33" s="500"/>
      <c r="I33" s="499"/>
      <c r="J33" s="500"/>
      <c r="K33" s="499"/>
      <c r="L33" s="500"/>
      <c r="M33" s="499"/>
      <c r="N33" s="500"/>
      <c r="O33" s="499"/>
      <c r="P33" s="500"/>
      <c r="Q33" s="536"/>
      <c r="R33" s="537"/>
      <c r="S33" s="503"/>
      <c r="T33" s="504"/>
      <c r="U33" s="503"/>
      <c r="V33" s="504"/>
      <c r="W33" s="503"/>
      <c r="X33" s="504"/>
      <c r="Y33" s="503"/>
      <c r="Z33" s="504"/>
      <c r="AA33" s="503"/>
      <c r="AB33" s="504"/>
      <c r="AC33" s="503"/>
      <c r="AD33" s="504"/>
      <c r="AE33" s="503"/>
      <c r="AF33" s="504"/>
      <c r="AG33" s="505"/>
      <c r="AH33" s="506"/>
      <c r="AI33" s="503"/>
      <c r="AJ33" s="504"/>
      <c r="AK33" s="503"/>
      <c r="AL33" s="504"/>
      <c r="AM33" s="503"/>
      <c r="AN33" s="503"/>
      <c r="AO33" s="15"/>
    </row>
    <row r="34" spans="1:41" ht="11.25" customHeight="1">
      <c r="A34" s="419"/>
      <c r="B34" s="500"/>
      <c r="C34" s="499"/>
      <c r="D34" s="500"/>
      <c r="E34" s="499"/>
      <c r="F34" s="500"/>
      <c r="G34" s="499"/>
      <c r="H34" s="500"/>
      <c r="I34" s="499"/>
      <c r="J34" s="500"/>
      <c r="K34" s="499"/>
      <c r="L34" s="500"/>
      <c r="M34" s="499"/>
      <c r="N34" s="500"/>
      <c r="O34" s="499"/>
      <c r="P34" s="500"/>
      <c r="Q34" s="536"/>
      <c r="R34" s="537"/>
      <c r="S34" s="503"/>
      <c r="T34" s="504"/>
      <c r="U34" s="503"/>
      <c r="V34" s="504"/>
      <c r="W34" s="503"/>
      <c r="X34" s="504"/>
      <c r="Y34" s="503"/>
      <c r="Z34" s="504"/>
      <c r="AA34" s="503"/>
      <c r="AB34" s="504"/>
      <c r="AC34" s="503"/>
      <c r="AD34" s="504"/>
      <c r="AE34" s="503"/>
      <c r="AF34" s="504"/>
      <c r="AG34" s="505"/>
      <c r="AH34" s="506"/>
      <c r="AI34" s="503"/>
      <c r="AJ34" s="504"/>
      <c r="AK34" s="503"/>
      <c r="AL34" s="504"/>
      <c r="AM34" s="503"/>
      <c r="AN34" s="503"/>
      <c r="AO34" s="15"/>
    </row>
    <row r="35" spans="1:41" ht="11.25" customHeight="1">
      <c r="A35" s="419"/>
      <c r="B35" s="500"/>
      <c r="C35" s="499"/>
      <c r="D35" s="500"/>
      <c r="E35" s="499"/>
      <c r="F35" s="500"/>
      <c r="G35" s="499"/>
      <c r="H35" s="500"/>
      <c r="I35" s="499"/>
      <c r="J35" s="500"/>
      <c r="K35" s="499"/>
      <c r="L35" s="500"/>
      <c r="M35" s="499"/>
      <c r="N35" s="500"/>
      <c r="O35" s="499"/>
      <c r="P35" s="500"/>
      <c r="Q35" s="536"/>
      <c r="R35" s="537"/>
      <c r="S35" s="503"/>
      <c r="T35" s="504"/>
      <c r="U35" s="503"/>
      <c r="V35" s="504"/>
      <c r="W35" s="503"/>
      <c r="X35" s="504"/>
      <c r="Y35" s="503"/>
      <c r="Z35" s="504"/>
      <c r="AA35" s="503"/>
      <c r="AB35" s="504"/>
      <c r="AC35" s="503"/>
      <c r="AD35" s="504"/>
      <c r="AE35" s="503"/>
      <c r="AF35" s="504"/>
      <c r="AG35" s="505"/>
      <c r="AH35" s="506"/>
      <c r="AI35" s="503"/>
      <c r="AJ35" s="504"/>
      <c r="AK35" s="503"/>
      <c r="AL35" s="504"/>
      <c r="AM35" s="503"/>
      <c r="AN35" s="503"/>
      <c r="AO35" s="15"/>
    </row>
    <row r="36" spans="1:42" ht="3" customHeight="1">
      <c r="A36" s="167"/>
      <c r="B36" s="167"/>
      <c r="C36" s="209"/>
      <c r="D36" s="167"/>
      <c r="E36" s="209"/>
      <c r="F36" s="167"/>
      <c r="G36" s="209"/>
      <c r="H36" s="167"/>
      <c r="I36" s="209"/>
      <c r="J36" s="167"/>
      <c r="K36" s="209"/>
      <c r="L36" s="167"/>
      <c r="M36" s="209"/>
      <c r="N36" s="167"/>
      <c r="O36" s="209"/>
      <c r="P36" s="167"/>
      <c r="Q36" s="219"/>
      <c r="R36" s="220"/>
      <c r="S36" s="219"/>
      <c r="T36" s="220"/>
      <c r="U36" s="219"/>
      <c r="V36" s="220"/>
      <c r="W36" s="219"/>
      <c r="X36" s="220"/>
      <c r="Y36" s="219"/>
      <c r="Z36" s="220"/>
      <c r="AA36" s="219"/>
      <c r="AB36" s="220"/>
      <c r="AC36" s="219"/>
      <c r="AD36" s="220"/>
      <c r="AE36" s="219"/>
      <c r="AF36" s="220"/>
      <c r="AG36" s="219"/>
      <c r="AH36" s="220"/>
      <c r="AI36" s="219"/>
      <c r="AJ36" s="220"/>
      <c r="AK36" s="219"/>
      <c r="AL36" s="220"/>
      <c r="AM36" s="219"/>
      <c r="AN36" s="219"/>
      <c r="AO36" s="11"/>
      <c r="AP36" s="2"/>
    </row>
    <row r="37" spans="1:41" ht="4.5" customHeight="1">
      <c r="A37" s="22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12"/>
    </row>
    <row r="38" spans="1:41" ht="18" customHeight="1">
      <c r="A38" s="81">
        <v>16</v>
      </c>
      <c r="B38" s="222">
        <f>SUM(C38:AN38)</f>
        <v>83</v>
      </c>
      <c r="C38" s="501">
        <v>11</v>
      </c>
      <c r="D38" s="501"/>
      <c r="E38" s="501" t="s">
        <v>478</v>
      </c>
      <c r="F38" s="501"/>
      <c r="G38" s="501" t="s">
        <v>478</v>
      </c>
      <c r="H38" s="501"/>
      <c r="I38" s="501" t="s">
        <v>478</v>
      </c>
      <c r="J38" s="501"/>
      <c r="K38" s="501" t="s">
        <v>478</v>
      </c>
      <c r="L38" s="501"/>
      <c r="M38" s="501" t="s">
        <v>478</v>
      </c>
      <c r="N38" s="501"/>
      <c r="O38" s="501" t="s">
        <v>478</v>
      </c>
      <c r="P38" s="417"/>
      <c r="Q38" s="501" t="s">
        <v>478</v>
      </c>
      <c r="R38" s="417"/>
      <c r="S38" s="501" t="s">
        <v>478</v>
      </c>
      <c r="T38" s="417"/>
      <c r="U38" s="501">
        <v>5</v>
      </c>
      <c r="V38" s="417"/>
      <c r="W38" s="501" t="s">
        <v>478</v>
      </c>
      <c r="X38" s="417"/>
      <c r="Y38" s="501" t="s">
        <v>478</v>
      </c>
      <c r="Z38" s="417"/>
      <c r="AA38" s="501" t="s">
        <v>478</v>
      </c>
      <c r="AB38" s="417"/>
      <c r="AC38" s="501">
        <v>9</v>
      </c>
      <c r="AD38" s="417"/>
      <c r="AE38" s="501">
        <v>7</v>
      </c>
      <c r="AF38" s="417"/>
      <c r="AG38" s="501">
        <v>44</v>
      </c>
      <c r="AH38" s="417"/>
      <c r="AI38" s="501">
        <v>2</v>
      </c>
      <c r="AJ38" s="417"/>
      <c r="AK38" s="501" t="s">
        <v>478</v>
      </c>
      <c r="AL38" s="417"/>
      <c r="AM38" s="501">
        <v>5</v>
      </c>
      <c r="AN38" s="417"/>
      <c r="AO38" s="16"/>
    </row>
    <row r="39" spans="1:41" ht="18" customHeight="1">
      <c r="A39" s="81">
        <v>17</v>
      </c>
      <c r="B39" s="222">
        <f>SUM(C39:AN39)</f>
        <v>91</v>
      </c>
      <c r="C39" s="501">
        <v>16</v>
      </c>
      <c r="D39" s="501"/>
      <c r="E39" s="501" t="s">
        <v>478</v>
      </c>
      <c r="F39" s="501"/>
      <c r="G39" s="501" t="s">
        <v>478</v>
      </c>
      <c r="H39" s="501"/>
      <c r="I39" s="501" t="s">
        <v>478</v>
      </c>
      <c r="J39" s="501"/>
      <c r="K39" s="501" t="s">
        <v>478</v>
      </c>
      <c r="L39" s="501"/>
      <c r="M39" s="501" t="s">
        <v>478</v>
      </c>
      <c r="N39" s="501"/>
      <c r="O39" s="501" t="s">
        <v>478</v>
      </c>
      <c r="P39" s="417"/>
      <c r="Q39" s="501" t="s">
        <v>478</v>
      </c>
      <c r="R39" s="417"/>
      <c r="S39" s="501" t="s">
        <v>478</v>
      </c>
      <c r="T39" s="417"/>
      <c r="U39" s="501">
        <v>10</v>
      </c>
      <c r="V39" s="417"/>
      <c r="W39" s="501" t="s">
        <v>478</v>
      </c>
      <c r="X39" s="417"/>
      <c r="Y39" s="501" t="s">
        <v>478</v>
      </c>
      <c r="Z39" s="417"/>
      <c r="AA39" s="501">
        <v>1</v>
      </c>
      <c r="AB39" s="417"/>
      <c r="AC39" s="501">
        <v>11</v>
      </c>
      <c r="AD39" s="417"/>
      <c r="AE39" s="501" t="s">
        <v>478</v>
      </c>
      <c r="AF39" s="417"/>
      <c r="AG39" s="501">
        <v>33</v>
      </c>
      <c r="AH39" s="417"/>
      <c r="AI39" s="501">
        <v>2</v>
      </c>
      <c r="AJ39" s="417"/>
      <c r="AK39" s="501" t="s">
        <v>478</v>
      </c>
      <c r="AL39" s="417"/>
      <c r="AM39" s="501">
        <v>18</v>
      </c>
      <c r="AN39" s="417"/>
      <c r="AO39" s="16"/>
    </row>
    <row r="40" spans="1:42" ht="18" customHeight="1">
      <c r="A40" s="81">
        <v>18</v>
      </c>
      <c r="B40" s="222">
        <f>SUM(C40:AN40)</f>
        <v>101</v>
      </c>
      <c r="C40" s="495">
        <v>14</v>
      </c>
      <c r="D40" s="495"/>
      <c r="E40" s="495" t="s">
        <v>478</v>
      </c>
      <c r="F40" s="495"/>
      <c r="G40" s="495" t="s">
        <v>478</v>
      </c>
      <c r="H40" s="495"/>
      <c r="I40" s="495" t="s">
        <v>478</v>
      </c>
      <c r="J40" s="495"/>
      <c r="K40" s="495" t="s">
        <v>478</v>
      </c>
      <c r="L40" s="495"/>
      <c r="M40" s="495" t="s">
        <v>478</v>
      </c>
      <c r="N40" s="495"/>
      <c r="O40" s="495">
        <v>2</v>
      </c>
      <c r="P40" s="403"/>
      <c r="Q40" s="495" t="s">
        <v>478</v>
      </c>
      <c r="R40" s="403"/>
      <c r="S40" s="495" t="s">
        <v>478</v>
      </c>
      <c r="T40" s="403"/>
      <c r="U40" s="495">
        <v>7</v>
      </c>
      <c r="V40" s="403"/>
      <c r="W40" s="495" t="s">
        <v>478</v>
      </c>
      <c r="X40" s="403"/>
      <c r="Y40" s="495" t="s">
        <v>478</v>
      </c>
      <c r="Z40" s="403"/>
      <c r="AA40" s="495" t="s">
        <v>478</v>
      </c>
      <c r="AB40" s="403"/>
      <c r="AC40" s="495">
        <v>11</v>
      </c>
      <c r="AD40" s="403"/>
      <c r="AE40" s="495" t="s">
        <v>478</v>
      </c>
      <c r="AF40" s="403"/>
      <c r="AG40" s="495">
        <v>46</v>
      </c>
      <c r="AH40" s="403"/>
      <c r="AI40" s="495">
        <v>8</v>
      </c>
      <c r="AJ40" s="403"/>
      <c r="AK40" s="495">
        <v>1</v>
      </c>
      <c r="AL40" s="403"/>
      <c r="AM40" s="495">
        <v>12</v>
      </c>
      <c r="AN40" s="403"/>
      <c r="AO40" s="16"/>
      <c r="AP40" s="9"/>
    </row>
    <row r="41" spans="1:42" ht="18" customHeight="1">
      <c r="A41" s="81">
        <v>19</v>
      </c>
      <c r="B41" s="222">
        <f>SUM(C41:AN41)</f>
        <v>64</v>
      </c>
      <c r="C41" s="495">
        <v>9</v>
      </c>
      <c r="D41" s="495"/>
      <c r="E41" s="495" t="s">
        <v>478</v>
      </c>
      <c r="F41" s="495"/>
      <c r="G41" s="495" t="s">
        <v>478</v>
      </c>
      <c r="H41" s="495"/>
      <c r="I41" s="495" t="s">
        <v>478</v>
      </c>
      <c r="J41" s="495"/>
      <c r="K41" s="495" t="s">
        <v>478</v>
      </c>
      <c r="L41" s="495"/>
      <c r="M41" s="495" t="s">
        <v>478</v>
      </c>
      <c r="N41" s="495"/>
      <c r="O41" s="495">
        <v>1</v>
      </c>
      <c r="P41" s="403"/>
      <c r="Q41" s="495" t="s">
        <v>478</v>
      </c>
      <c r="R41" s="403"/>
      <c r="S41" s="495" t="s">
        <v>478</v>
      </c>
      <c r="T41" s="403"/>
      <c r="U41" s="495">
        <v>12</v>
      </c>
      <c r="V41" s="403"/>
      <c r="W41" s="495" t="s">
        <v>478</v>
      </c>
      <c r="X41" s="403"/>
      <c r="Y41" s="495" t="s">
        <v>478</v>
      </c>
      <c r="Z41" s="403"/>
      <c r="AA41" s="495" t="s">
        <v>478</v>
      </c>
      <c r="AB41" s="403"/>
      <c r="AC41" s="495">
        <v>10</v>
      </c>
      <c r="AD41" s="403"/>
      <c r="AE41" s="495">
        <v>1</v>
      </c>
      <c r="AF41" s="403"/>
      <c r="AG41" s="495">
        <v>18</v>
      </c>
      <c r="AH41" s="403"/>
      <c r="AI41" s="495">
        <v>2</v>
      </c>
      <c r="AJ41" s="403"/>
      <c r="AK41" s="495" t="s">
        <v>478</v>
      </c>
      <c r="AL41" s="403"/>
      <c r="AM41" s="495">
        <v>11</v>
      </c>
      <c r="AN41" s="403"/>
      <c r="AO41" s="16"/>
      <c r="AP41" s="9"/>
    </row>
    <row r="42" spans="1:42" ht="18" customHeight="1">
      <c r="A42" s="69">
        <v>20</v>
      </c>
      <c r="B42" s="18">
        <f>SUM(C42:AN42)</f>
        <v>81</v>
      </c>
      <c r="C42" s="496">
        <v>10</v>
      </c>
      <c r="D42" s="496"/>
      <c r="E42" s="495" t="s">
        <v>10</v>
      </c>
      <c r="F42" s="495"/>
      <c r="G42" s="495" t="s">
        <v>10</v>
      </c>
      <c r="H42" s="495"/>
      <c r="I42" s="495" t="s">
        <v>10</v>
      </c>
      <c r="J42" s="495"/>
      <c r="K42" s="495" t="s">
        <v>10</v>
      </c>
      <c r="L42" s="495"/>
      <c r="M42" s="495" t="s">
        <v>10</v>
      </c>
      <c r="N42" s="495"/>
      <c r="O42" s="495" t="s">
        <v>10</v>
      </c>
      <c r="P42" s="495"/>
      <c r="Q42" s="495" t="s">
        <v>10</v>
      </c>
      <c r="R42" s="495"/>
      <c r="S42" s="495" t="s">
        <v>10</v>
      </c>
      <c r="T42" s="495"/>
      <c r="U42" s="496">
        <v>4</v>
      </c>
      <c r="V42" s="497"/>
      <c r="W42" s="495" t="s">
        <v>41</v>
      </c>
      <c r="X42" s="495"/>
      <c r="Y42" s="495" t="s">
        <v>41</v>
      </c>
      <c r="Z42" s="495"/>
      <c r="AA42" s="496">
        <v>1</v>
      </c>
      <c r="AB42" s="497"/>
      <c r="AC42" s="496">
        <v>11</v>
      </c>
      <c r="AD42" s="497"/>
      <c r="AE42" s="496">
        <v>3</v>
      </c>
      <c r="AF42" s="497"/>
      <c r="AG42" s="496">
        <v>36</v>
      </c>
      <c r="AH42" s="497"/>
      <c r="AI42" s="496">
        <v>3</v>
      </c>
      <c r="AJ42" s="497"/>
      <c r="AK42" s="496">
        <v>4</v>
      </c>
      <c r="AL42" s="497"/>
      <c r="AM42" s="496">
        <v>9</v>
      </c>
      <c r="AN42" s="497"/>
      <c r="AO42" s="16"/>
      <c r="AP42" s="9"/>
    </row>
    <row r="43" spans="1:42" ht="4.5" customHeight="1">
      <c r="A43" s="7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9"/>
    </row>
    <row r="44" spans="1:42" ht="13.5">
      <c r="A44" s="72" t="s">
        <v>402</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35"/>
      <c r="AP44" s="9"/>
    </row>
    <row r="45" spans="1:42" ht="13.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row>
    <row r="46" spans="1:42" ht="1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row>
    <row r="47" spans="1:41" ht="13.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row>
    <row r="48" spans="1:42" s="9" customFormat="1" ht="22.5" customHeight="1">
      <c r="A48" s="53" t="s">
        <v>143</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row>
    <row r="49" spans="1:41" s="9" customFormat="1" ht="1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96" t="s">
        <v>144</v>
      </c>
      <c r="AO49" s="13"/>
    </row>
    <row r="50" spans="1:41" s="9" customFormat="1" ht="15" customHeight="1">
      <c r="A50" s="531" t="s">
        <v>145</v>
      </c>
      <c r="B50" s="333" t="s">
        <v>44</v>
      </c>
      <c r="C50" s="333"/>
      <c r="D50" s="462"/>
      <c r="E50" s="333" t="s">
        <v>150</v>
      </c>
      <c r="F50" s="333"/>
      <c r="G50" s="333"/>
      <c r="H50" s="333"/>
      <c r="I50" s="333"/>
      <c r="J50" s="333"/>
      <c r="K50" s="333"/>
      <c r="L50" s="333"/>
      <c r="M50" s="333"/>
      <c r="N50" s="333"/>
      <c r="O50" s="333"/>
      <c r="P50" s="333"/>
      <c r="Q50" s="333"/>
      <c r="R50" s="333"/>
      <c r="S50" s="462"/>
      <c r="T50" s="333" t="s">
        <v>151</v>
      </c>
      <c r="U50" s="462"/>
      <c r="V50" s="462"/>
      <c r="W50" s="462"/>
      <c r="X50" s="462"/>
      <c r="Y50" s="462"/>
      <c r="Z50" s="462"/>
      <c r="AA50" s="462"/>
      <c r="AB50" s="462"/>
      <c r="AC50" s="462"/>
      <c r="AD50" s="462"/>
      <c r="AE50" s="462"/>
      <c r="AF50" s="462"/>
      <c r="AG50" s="462"/>
      <c r="AH50" s="462"/>
      <c r="AI50" s="462"/>
      <c r="AJ50" s="462"/>
      <c r="AK50" s="462"/>
      <c r="AL50" s="462"/>
      <c r="AM50" s="462"/>
      <c r="AN50" s="465"/>
      <c r="AO50" s="11"/>
    </row>
    <row r="51" spans="1:41" s="9" customFormat="1" ht="15" customHeight="1">
      <c r="A51" s="331"/>
      <c r="B51" s="328"/>
      <c r="C51" s="328"/>
      <c r="D51" s="464"/>
      <c r="E51" s="328" t="s">
        <v>80</v>
      </c>
      <c r="F51" s="328"/>
      <c r="G51" s="328"/>
      <c r="H51" s="328"/>
      <c r="I51" s="328"/>
      <c r="J51" s="328" t="s">
        <v>146</v>
      </c>
      <c r="K51" s="464"/>
      <c r="L51" s="464"/>
      <c r="M51" s="464"/>
      <c r="N51" s="464"/>
      <c r="O51" s="328" t="s">
        <v>147</v>
      </c>
      <c r="P51" s="464"/>
      <c r="Q51" s="464"/>
      <c r="R51" s="464"/>
      <c r="S51" s="464"/>
      <c r="T51" s="328" t="s">
        <v>80</v>
      </c>
      <c r="U51" s="464"/>
      <c r="V51" s="464"/>
      <c r="W51" s="464"/>
      <c r="X51" s="464"/>
      <c r="Y51" s="477" t="s">
        <v>148</v>
      </c>
      <c r="Z51" s="477"/>
      <c r="AA51" s="477"/>
      <c r="AB51" s="477"/>
      <c r="AC51" s="328" t="s">
        <v>149</v>
      </c>
      <c r="AD51" s="328"/>
      <c r="AE51" s="328"/>
      <c r="AF51" s="328"/>
      <c r="AG51" s="328" t="s">
        <v>260</v>
      </c>
      <c r="AH51" s="328"/>
      <c r="AI51" s="328"/>
      <c r="AJ51" s="328"/>
      <c r="AK51" s="328" t="s">
        <v>26</v>
      </c>
      <c r="AL51" s="464"/>
      <c r="AM51" s="464"/>
      <c r="AN51" s="466"/>
      <c r="AO51" s="11"/>
    </row>
    <row r="52" spans="1:41" s="9" customFormat="1" ht="4.5" customHeight="1">
      <c r="A52" s="221"/>
      <c r="B52" s="79"/>
      <c r="C52" s="79"/>
      <c r="D52" s="7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17"/>
    </row>
    <row r="53" spans="1:41" s="9" customFormat="1" ht="18" customHeight="1">
      <c r="A53" s="81">
        <v>16</v>
      </c>
      <c r="B53" s="316">
        <f>SUM(E53,T53)</f>
        <v>2734</v>
      </c>
      <c r="C53" s="342"/>
      <c r="D53" s="498"/>
      <c r="E53" s="316">
        <v>2034</v>
      </c>
      <c r="F53" s="316"/>
      <c r="G53" s="316"/>
      <c r="H53" s="316"/>
      <c r="I53" s="316"/>
      <c r="J53" s="316">
        <v>1907</v>
      </c>
      <c r="K53" s="498"/>
      <c r="L53" s="498"/>
      <c r="M53" s="498"/>
      <c r="N53" s="498"/>
      <c r="O53" s="316">
        <v>127</v>
      </c>
      <c r="P53" s="498"/>
      <c r="Q53" s="498"/>
      <c r="R53" s="498"/>
      <c r="S53" s="498"/>
      <c r="T53" s="316">
        <v>700</v>
      </c>
      <c r="U53" s="316"/>
      <c r="V53" s="316"/>
      <c r="W53" s="316"/>
      <c r="X53" s="316"/>
      <c r="Y53" s="542">
        <v>603</v>
      </c>
      <c r="Z53" s="542"/>
      <c r="AA53" s="542"/>
      <c r="AB53" s="542"/>
      <c r="AC53" s="542">
        <v>17</v>
      </c>
      <c r="AD53" s="542"/>
      <c r="AE53" s="542"/>
      <c r="AF53" s="542"/>
      <c r="AG53" s="542">
        <v>28</v>
      </c>
      <c r="AH53" s="542"/>
      <c r="AI53" s="542"/>
      <c r="AJ53" s="542"/>
      <c r="AK53" s="271">
        <v>52</v>
      </c>
      <c r="AL53" s="271"/>
      <c r="AM53" s="271"/>
      <c r="AN53" s="271"/>
      <c r="AO53" s="18"/>
    </row>
    <row r="54" spans="1:41" s="9" customFormat="1" ht="18" customHeight="1">
      <c r="A54" s="81">
        <v>17</v>
      </c>
      <c r="B54" s="316">
        <f>SUM(E54,T54)</f>
        <v>2775</v>
      </c>
      <c r="C54" s="342"/>
      <c r="D54" s="498"/>
      <c r="E54" s="316">
        <f>J54+O54</f>
        <v>2060</v>
      </c>
      <c r="F54" s="316"/>
      <c r="G54" s="316"/>
      <c r="H54" s="316"/>
      <c r="I54" s="316"/>
      <c r="J54" s="316">
        <v>1933</v>
      </c>
      <c r="K54" s="498"/>
      <c r="L54" s="498"/>
      <c r="M54" s="498"/>
      <c r="N54" s="498"/>
      <c r="O54" s="316">
        <v>127</v>
      </c>
      <c r="P54" s="498"/>
      <c r="Q54" s="498"/>
      <c r="R54" s="498"/>
      <c r="S54" s="498"/>
      <c r="T54" s="316">
        <f>SUM(Y54:AO54)</f>
        <v>715</v>
      </c>
      <c r="U54" s="316"/>
      <c r="V54" s="316"/>
      <c r="W54" s="316"/>
      <c r="X54" s="316"/>
      <c r="Y54" s="542">
        <v>618</v>
      </c>
      <c r="Z54" s="542"/>
      <c r="AA54" s="542"/>
      <c r="AB54" s="542"/>
      <c r="AC54" s="542">
        <v>17</v>
      </c>
      <c r="AD54" s="542"/>
      <c r="AE54" s="542"/>
      <c r="AF54" s="542"/>
      <c r="AG54" s="542">
        <v>28</v>
      </c>
      <c r="AH54" s="542"/>
      <c r="AI54" s="542"/>
      <c r="AJ54" s="542"/>
      <c r="AK54" s="271">
        <v>52</v>
      </c>
      <c r="AL54" s="271"/>
      <c r="AM54" s="271"/>
      <c r="AN54" s="271"/>
      <c r="AO54" s="18"/>
    </row>
    <row r="55" spans="1:41" s="9" customFormat="1" ht="18" customHeight="1">
      <c r="A55" s="81">
        <v>18</v>
      </c>
      <c r="B55" s="316">
        <f>SUM(E55,T55)</f>
        <v>2803</v>
      </c>
      <c r="C55" s="342"/>
      <c r="D55" s="498"/>
      <c r="E55" s="316">
        <f>J55+O55</f>
        <v>2072</v>
      </c>
      <c r="F55" s="316"/>
      <c r="G55" s="316"/>
      <c r="H55" s="316"/>
      <c r="I55" s="316"/>
      <c r="J55" s="316">
        <v>1945</v>
      </c>
      <c r="K55" s="543"/>
      <c r="L55" s="543"/>
      <c r="M55" s="543"/>
      <c r="N55" s="543"/>
      <c r="O55" s="316">
        <v>127</v>
      </c>
      <c r="P55" s="543"/>
      <c r="Q55" s="543"/>
      <c r="R55" s="543"/>
      <c r="S55" s="543"/>
      <c r="T55" s="316">
        <f>SUM(Y55:AO55)</f>
        <v>731</v>
      </c>
      <c r="U55" s="316"/>
      <c r="V55" s="316"/>
      <c r="W55" s="316"/>
      <c r="X55" s="316"/>
      <c r="Y55" s="271">
        <v>634</v>
      </c>
      <c r="Z55" s="271"/>
      <c r="AA55" s="271"/>
      <c r="AB55" s="271"/>
      <c r="AC55" s="271">
        <v>17</v>
      </c>
      <c r="AD55" s="271"/>
      <c r="AE55" s="271"/>
      <c r="AF55" s="271"/>
      <c r="AG55" s="271">
        <v>28</v>
      </c>
      <c r="AH55" s="271"/>
      <c r="AI55" s="271"/>
      <c r="AJ55" s="271"/>
      <c r="AK55" s="271">
        <v>52</v>
      </c>
      <c r="AL55" s="271"/>
      <c r="AM55" s="271"/>
      <c r="AN55" s="271"/>
      <c r="AO55" s="18"/>
    </row>
    <row r="56" spans="1:41" s="9" customFormat="1" ht="18" customHeight="1">
      <c r="A56" s="81">
        <v>19</v>
      </c>
      <c r="B56" s="316">
        <f>SUM(E56,T56)</f>
        <v>2830</v>
      </c>
      <c r="C56" s="342"/>
      <c r="D56" s="498"/>
      <c r="E56" s="316">
        <f>J56+O56</f>
        <v>2087</v>
      </c>
      <c r="F56" s="316"/>
      <c r="G56" s="316"/>
      <c r="H56" s="316"/>
      <c r="I56" s="316"/>
      <c r="J56" s="316">
        <v>1960</v>
      </c>
      <c r="K56" s="543"/>
      <c r="L56" s="543"/>
      <c r="M56" s="543"/>
      <c r="N56" s="543"/>
      <c r="O56" s="316">
        <v>127</v>
      </c>
      <c r="P56" s="543"/>
      <c r="Q56" s="543"/>
      <c r="R56" s="543"/>
      <c r="S56" s="543"/>
      <c r="T56" s="316">
        <f>SUM(Y56:AO56)</f>
        <v>743</v>
      </c>
      <c r="U56" s="316"/>
      <c r="V56" s="316"/>
      <c r="W56" s="316"/>
      <c r="X56" s="316"/>
      <c r="Y56" s="271">
        <v>647</v>
      </c>
      <c r="Z56" s="271"/>
      <c r="AA56" s="271"/>
      <c r="AB56" s="271"/>
      <c r="AC56" s="271">
        <v>17</v>
      </c>
      <c r="AD56" s="271"/>
      <c r="AE56" s="271"/>
      <c r="AF56" s="271"/>
      <c r="AG56" s="271">
        <v>27</v>
      </c>
      <c r="AH56" s="271"/>
      <c r="AI56" s="271"/>
      <c r="AJ56" s="271"/>
      <c r="AK56" s="271">
        <v>52</v>
      </c>
      <c r="AL56" s="271"/>
      <c r="AM56" s="271"/>
      <c r="AN56" s="271"/>
      <c r="AO56" s="18"/>
    </row>
    <row r="57" spans="1:41" s="9" customFormat="1" ht="18" customHeight="1">
      <c r="A57" s="69">
        <v>20</v>
      </c>
      <c r="B57" s="315">
        <f>SUM(E57,T57)</f>
        <v>2861</v>
      </c>
      <c r="C57" s="315"/>
      <c r="D57" s="494"/>
      <c r="E57" s="315">
        <f>J57+O57</f>
        <v>2106</v>
      </c>
      <c r="F57" s="315"/>
      <c r="G57" s="315"/>
      <c r="H57" s="315"/>
      <c r="I57" s="315"/>
      <c r="J57" s="315">
        <v>1981</v>
      </c>
      <c r="K57" s="494"/>
      <c r="L57" s="494"/>
      <c r="M57" s="494"/>
      <c r="N57" s="494"/>
      <c r="O57" s="315">
        <v>125</v>
      </c>
      <c r="P57" s="494"/>
      <c r="Q57" s="494"/>
      <c r="R57" s="494"/>
      <c r="S57" s="494"/>
      <c r="T57" s="315">
        <f>SUM(Y57:AO57)</f>
        <v>755</v>
      </c>
      <c r="U57" s="315"/>
      <c r="V57" s="315"/>
      <c r="W57" s="315"/>
      <c r="X57" s="315"/>
      <c r="Y57" s="276">
        <v>661</v>
      </c>
      <c r="Z57" s="276"/>
      <c r="AA57" s="276"/>
      <c r="AB57" s="276"/>
      <c r="AC57" s="276">
        <v>17</v>
      </c>
      <c r="AD57" s="276"/>
      <c r="AE57" s="276"/>
      <c r="AF57" s="276"/>
      <c r="AG57" s="276">
        <v>26</v>
      </c>
      <c r="AH57" s="276"/>
      <c r="AI57" s="276"/>
      <c r="AJ57" s="276"/>
      <c r="AK57" s="276">
        <v>51</v>
      </c>
      <c r="AL57" s="276"/>
      <c r="AM57" s="276"/>
      <c r="AN57" s="276"/>
      <c r="AO57" s="18"/>
    </row>
    <row r="58" spans="1:41" s="9" customFormat="1" ht="4.5" customHeight="1">
      <c r="A58" s="7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s="9" customFormat="1" ht="13.5">
      <c r="A59" s="72" t="s">
        <v>404</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35"/>
    </row>
    <row r="60" spans="1:41" s="9" customFormat="1" ht="13.5">
      <c r="A60" s="73" t="s">
        <v>498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9" customFormat="1" ht="13.5"/>
    <row r="65" spans="1:44" ht="13.5">
      <c r="A65" s="11"/>
      <c r="B65" s="34"/>
      <c r="C65" s="34"/>
      <c r="D65" s="36"/>
      <c r="E65" s="34"/>
      <c r="F65" s="34"/>
      <c r="G65" s="34"/>
      <c r="H65" s="34"/>
      <c r="I65" s="34"/>
      <c r="J65" s="34"/>
      <c r="K65" s="36"/>
      <c r="L65" s="36"/>
      <c r="M65" s="36"/>
      <c r="N65" s="36"/>
      <c r="O65" s="34"/>
      <c r="P65" s="36"/>
      <c r="Q65" s="36"/>
      <c r="R65" s="36"/>
      <c r="S65" s="36"/>
      <c r="T65" s="34"/>
      <c r="U65" s="34"/>
      <c r="V65" s="34"/>
      <c r="W65" s="34"/>
      <c r="X65" s="34"/>
      <c r="Y65" s="31"/>
      <c r="Z65" s="31"/>
      <c r="AA65" s="31"/>
      <c r="AB65" s="31"/>
      <c r="AC65" s="31"/>
      <c r="AD65" s="31"/>
      <c r="AE65" s="31"/>
      <c r="AF65" s="31"/>
      <c r="AG65" s="31"/>
      <c r="AH65" s="31"/>
      <c r="AI65" s="31"/>
      <c r="AJ65" s="31"/>
      <c r="AK65" s="31"/>
      <c r="AL65" s="31"/>
      <c r="AM65" s="31"/>
      <c r="AN65" s="31"/>
      <c r="AO65" s="2"/>
      <c r="AP65" s="2"/>
      <c r="AQ65" s="2"/>
      <c r="AR65" s="2"/>
    </row>
  </sheetData>
  <mergeCells count="230">
    <mergeCell ref="AL16:AM16"/>
    <mergeCell ref="AN16:AO16"/>
    <mergeCell ref="AM39:AN39"/>
    <mergeCell ref="AK53:AN53"/>
    <mergeCell ref="AM40:AN40"/>
    <mergeCell ref="E53:I53"/>
    <mergeCell ref="J53:N53"/>
    <mergeCell ref="O53:S53"/>
    <mergeCell ref="T53:X53"/>
    <mergeCell ref="Y53:AB53"/>
    <mergeCell ref="AC53:AF53"/>
    <mergeCell ref="AG53:AJ53"/>
    <mergeCell ref="AI40:AJ40"/>
    <mergeCell ref="AE40:AF40"/>
    <mergeCell ref="Y51:AB51"/>
    <mergeCell ref="AG51:AJ51"/>
    <mergeCell ref="AK56:AN56"/>
    <mergeCell ref="AK41:AL41"/>
    <mergeCell ref="AM41:AN41"/>
    <mergeCell ref="AK55:AN55"/>
    <mergeCell ref="AK54:AN54"/>
    <mergeCell ref="AK51:AN51"/>
    <mergeCell ref="B56:D56"/>
    <mergeCell ref="E56:I56"/>
    <mergeCell ref="J56:N56"/>
    <mergeCell ref="O56:S56"/>
    <mergeCell ref="T56:X56"/>
    <mergeCell ref="Y56:AB56"/>
    <mergeCell ref="AC56:AF56"/>
    <mergeCell ref="W41:X41"/>
    <mergeCell ref="Y41:Z41"/>
    <mergeCell ref="AA41:AB41"/>
    <mergeCell ref="T55:X55"/>
    <mergeCell ref="Y55:AB55"/>
    <mergeCell ref="T51:X51"/>
    <mergeCell ref="U41:V41"/>
    <mergeCell ref="AG56:AJ56"/>
    <mergeCell ref="AC41:AD41"/>
    <mergeCell ref="AE41:AF41"/>
    <mergeCell ref="AG41:AH41"/>
    <mergeCell ref="AI41:AJ41"/>
    <mergeCell ref="AG55:AJ55"/>
    <mergeCell ref="AC55:AF55"/>
    <mergeCell ref="AG54:AJ54"/>
    <mergeCell ref="AC54:AF54"/>
    <mergeCell ref="AC51:AF51"/>
    <mergeCell ref="C41:D41"/>
    <mergeCell ref="E41:F41"/>
    <mergeCell ref="G41:H41"/>
    <mergeCell ref="I41:J41"/>
    <mergeCell ref="K41:L41"/>
    <mergeCell ref="M41:N41"/>
    <mergeCell ref="O41:P41"/>
    <mergeCell ref="AK40:AL40"/>
    <mergeCell ref="Q41:R41"/>
    <mergeCell ref="Q40:R40"/>
    <mergeCell ref="AG40:AH40"/>
    <mergeCell ref="W40:X40"/>
    <mergeCell ref="Y40:Z40"/>
    <mergeCell ref="AC40:AD40"/>
    <mergeCell ref="B55:D55"/>
    <mergeCell ref="E55:I55"/>
    <mergeCell ref="J55:N55"/>
    <mergeCell ref="O55:S55"/>
    <mergeCell ref="T54:X54"/>
    <mergeCell ref="Y54:AB54"/>
    <mergeCell ref="AA40:AB40"/>
    <mergeCell ref="W26:X35"/>
    <mergeCell ref="Y26:Z35"/>
    <mergeCell ref="AA26:AB35"/>
    <mergeCell ref="U26:V35"/>
    <mergeCell ref="S26:T35"/>
    <mergeCell ref="S38:T38"/>
    <mergeCell ref="U38:V38"/>
    <mergeCell ref="C40:D40"/>
    <mergeCell ref="E40:F40"/>
    <mergeCell ref="C38:D38"/>
    <mergeCell ref="AC26:AD35"/>
    <mergeCell ref="C39:D39"/>
    <mergeCell ref="E39:F39"/>
    <mergeCell ref="M38:N38"/>
    <mergeCell ref="K39:L39"/>
    <mergeCell ref="G39:H39"/>
    <mergeCell ref="I39:J39"/>
    <mergeCell ref="E38:F38"/>
    <mergeCell ref="C6:G6"/>
    <mergeCell ref="H15:I15"/>
    <mergeCell ref="K26:L35"/>
    <mergeCell ref="C16:G16"/>
    <mergeCell ref="N15:O15"/>
    <mergeCell ref="L15:M15"/>
    <mergeCell ref="L16:M16"/>
    <mergeCell ref="H16:I16"/>
    <mergeCell ref="Q38:R38"/>
    <mergeCell ref="K38:L38"/>
    <mergeCell ref="O38:P38"/>
    <mergeCell ref="I38:J38"/>
    <mergeCell ref="Q26:R35"/>
    <mergeCell ref="T6:U12"/>
    <mergeCell ref="P15:Q15"/>
    <mergeCell ref="H6:K12"/>
    <mergeCell ref="P16:Q16"/>
    <mergeCell ref="L6:O12"/>
    <mergeCell ref="M26:N35"/>
    <mergeCell ref="O26:P35"/>
    <mergeCell ref="R15:S15"/>
    <mergeCell ref="T16:U16"/>
    <mergeCell ref="P6:Q12"/>
    <mergeCell ref="R6:S12"/>
    <mergeCell ref="R16:S16"/>
    <mergeCell ref="T15:U15"/>
    <mergeCell ref="V6:W12"/>
    <mergeCell ref="X6:Y12"/>
    <mergeCell ref="Z6:AA12"/>
    <mergeCell ref="AB6:AC12"/>
    <mergeCell ref="AB16:AC16"/>
    <mergeCell ref="X16:Y16"/>
    <mergeCell ref="AH16:AI16"/>
    <mergeCell ref="Z15:AA15"/>
    <mergeCell ref="AD15:AE15"/>
    <mergeCell ref="V15:W15"/>
    <mergeCell ref="AM38:AN38"/>
    <mergeCell ref="AI38:AJ38"/>
    <mergeCell ref="AC39:AD39"/>
    <mergeCell ref="X15:Y15"/>
    <mergeCell ref="Y38:Z38"/>
    <mergeCell ref="AB15:AC15"/>
    <mergeCell ref="AI26:AJ35"/>
    <mergeCell ref="AD16:AE16"/>
    <mergeCell ref="Z16:AA16"/>
    <mergeCell ref="AJ6:AK12"/>
    <mergeCell ref="AF15:AG15"/>
    <mergeCell ref="AD6:AE12"/>
    <mergeCell ref="AM26:AN35"/>
    <mergeCell ref="AH6:AI12"/>
    <mergeCell ref="AE26:AF35"/>
    <mergeCell ref="AN15:AO15"/>
    <mergeCell ref="AL15:AM15"/>
    <mergeCell ref="AJ15:AK15"/>
    <mergeCell ref="AH15:AI15"/>
    <mergeCell ref="W42:X42"/>
    <mergeCell ref="Y42:Z42"/>
    <mergeCell ref="T50:AN50"/>
    <mergeCell ref="AA42:AB42"/>
    <mergeCell ref="AC42:AD42"/>
    <mergeCell ref="AE42:AF42"/>
    <mergeCell ref="AG42:AH42"/>
    <mergeCell ref="A50:A51"/>
    <mergeCell ref="E51:I51"/>
    <mergeCell ref="E50:S50"/>
    <mergeCell ref="J51:N51"/>
    <mergeCell ref="O51:S51"/>
    <mergeCell ref="B50:D51"/>
    <mergeCell ref="K42:L42"/>
    <mergeCell ref="M42:N42"/>
    <mergeCell ref="AA38:AB38"/>
    <mergeCell ref="S39:T39"/>
    <mergeCell ref="U39:V39"/>
    <mergeCell ref="S40:T40"/>
    <mergeCell ref="U40:V40"/>
    <mergeCell ref="S41:T41"/>
    <mergeCell ref="Y39:Z39"/>
    <mergeCell ref="Q39:R39"/>
    <mergeCell ref="I40:J40"/>
    <mergeCell ref="K40:L40"/>
    <mergeCell ref="M40:N40"/>
    <mergeCell ref="O40:P40"/>
    <mergeCell ref="M39:N39"/>
    <mergeCell ref="O39:P39"/>
    <mergeCell ref="AK39:AL39"/>
    <mergeCell ref="AI39:AJ39"/>
    <mergeCell ref="W39:X39"/>
    <mergeCell ref="AA39:AB39"/>
    <mergeCell ref="A4:B13"/>
    <mergeCell ref="C7:G8"/>
    <mergeCell ref="A14:B14"/>
    <mergeCell ref="B26:B35"/>
    <mergeCell ref="A15:B15"/>
    <mergeCell ref="A16:B16"/>
    <mergeCell ref="A26:A35"/>
    <mergeCell ref="C4:G4"/>
    <mergeCell ref="C9:G10"/>
    <mergeCell ref="C15:G15"/>
    <mergeCell ref="AF6:AG12"/>
    <mergeCell ref="AK38:AL38"/>
    <mergeCell ref="AG38:AH38"/>
    <mergeCell ref="J15:K15"/>
    <mergeCell ref="AC38:AD38"/>
    <mergeCell ref="AE38:AF38"/>
    <mergeCell ref="AF16:AG16"/>
    <mergeCell ref="W38:X38"/>
    <mergeCell ref="AJ16:AK16"/>
    <mergeCell ref="V16:W16"/>
    <mergeCell ref="O54:S54"/>
    <mergeCell ref="H4:AO4"/>
    <mergeCell ref="AK26:AL35"/>
    <mergeCell ref="AE39:AF39"/>
    <mergeCell ref="AG39:AH39"/>
    <mergeCell ref="AG26:AH35"/>
    <mergeCell ref="AI42:AJ42"/>
    <mergeCell ref="AK42:AL42"/>
    <mergeCell ref="AM42:AN42"/>
    <mergeCell ref="AL6:AO12"/>
    <mergeCell ref="B54:D54"/>
    <mergeCell ref="E54:I54"/>
    <mergeCell ref="J54:N54"/>
    <mergeCell ref="C26:D35"/>
    <mergeCell ref="B53:D53"/>
    <mergeCell ref="G26:H35"/>
    <mergeCell ref="G38:H38"/>
    <mergeCell ref="E26:F35"/>
    <mergeCell ref="G40:H40"/>
    <mergeCell ref="I26:J35"/>
    <mergeCell ref="C42:D42"/>
    <mergeCell ref="E42:F42"/>
    <mergeCell ref="G42:H42"/>
    <mergeCell ref="I42:J42"/>
    <mergeCell ref="O42:P42"/>
    <mergeCell ref="Q42:R42"/>
    <mergeCell ref="S42:T42"/>
    <mergeCell ref="U42:V42"/>
    <mergeCell ref="B57:D57"/>
    <mergeCell ref="E57:I57"/>
    <mergeCell ref="J57:N57"/>
    <mergeCell ref="O57:S57"/>
    <mergeCell ref="AK57:AN57"/>
    <mergeCell ref="T57:X57"/>
    <mergeCell ref="Y57:AB57"/>
    <mergeCell ref="AC57:AF57"/>
    <mergeCell ref="AG57:AJ5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&amp;R&amp;8司法 ・ 警察 ・ 消防　　　163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2010-03-09T01:36:02Z</cp:lastPrinted>
  <dcterms:created xsi:type="dcterms:W3CDTF">2003-06-26T10:50:23Z</dcterms:created>
  <dcterms:modified xsi:type="dcterms:W3CDTF">2010-03-09T01:36:39Z</dcterms:modified>
  <cp:category/>
  <cp:version/>
  <cp:contentType/>
  <cp:contentStatus/>
</cp:coreProperties>
</file>