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390" windowWidth="15480" windowHeight="5970" activeTab="2"/>
  </bookViews>
  <sheets>
    <sheet name="１１　選挙" sheetId="1" r:id="rId1"/>
    <sheet name="1 選挙 1～2" sheetId="2" r:id="rId2"/>
    <sheet name="1 選挙 3～4" sheetId="3" r:id="rId3"/>
    <sheet name="1 選挙 5(1)～(3)" sheetId="4" r:id="rId4"/>
    <sheet name="1 選挙 5(4)～(6)" sheetId="5" r:id="rId5"/>
    <sheet name="1 選挙 5(7)～(8)" sheetId="6" r:id="rId6"/>
  </sheets>
  <definedNames/>
  <calcPr fullCalcOnLoad="1"/>
</workbook>
</file>

<file path=xl/sharedStrings.xml><?xml version="1.0" encoding="utf-8"?>
<sst xmlns="http://schemas.openxmlformats.org/spreadsheetml/2006/main" count="1103" uniqueCount="287">
  <si>
    <t>１　　選　　　　挙</t>
  </si>
  <si>
    <t>１表　選挙人名簿登録者数の推移</t>
  </si>
  <si>
    <t>調　　査　　日</t>
  </si>
  <si>
    <t>登　　録　　者　　数</t>
  </si>
  <si>
    <t>総　　数</t>
  </si>
  <si>
    <t>男</t>
  </si>
  <si>
    <t>女</t>
  </si>
  <si>
    <t>12 . 9 . 2</t>
  </si>
  <si>
    <t>13 . 9 . 2</t>
  </si>
  <si>
    <t>14 . 9 . 2</t>
  </si>
  <si>
    <t>15 . 9 . 2</t>
  </si>
  <si>
    <t>２表　選挙別有権者数と投票率</t>
  </si>
  <si>
    <t>執行年月日</t>
  </si>
  <si>
    <t>選　挙　名</t>
  </si>
  <si>
    <t>選挙当日の有権者数</t>
  </si>
  <si>
    <t>投　　票　　者　　数</t>
  </si>
  <si>
    <t>投　　　票　　　率</t>
  </si>
  <si>
    <t>総　数</t>
  </si>
  <si>
    <t>平　均</t>
  </si>
  <si>
    <t>都議会議員</t>
  </si>
  <si>
    <t>衆議院議員</t>
  </si>
  <si>
    <t>市議会議員</t>
  </si>
  <si>
    <t>都知事</t>
  </si>
  <si>
    <t>参議院議員</t>
  </si>
  <si>
    <t>市長</t>
  </si>
  <si>
    <t>衆議院議員補欠</t>
  </si>
  <si>
    <t>得 票 数</t>
  </si>
  <si>
    <t>得票率</t>
  </si>
  <si>
    <t>総　　　　　数</t>
  </si>
  <si>
    <t>自由民主党</t>
  </si>
  <si>
    <t>日本社会党</t>
  </si>
  <si>
    <t>公 　明　 党</t>
  </si>
  <si>
    <t>社会民主党</t>
  </si>
  <si>
    <t>日本共産党</t>
  </si>
  <si>
    <t>民　 主　 党</t>
  </si>
  <si>
    <t>新　 進 　党</t>
  </si>
  <si>
    <t>諸　　　　派</t>
  </si>
  <si>
    <t>無　 所 　属</t>
  </si>
  <si>
    <t>自　 由 　党</t>
  </si>
  <si>
    <t>公　 明 　党</t>
  </si>
  <si>
    <t>公　　　　明</t>
  </si>
  <si>
    <t>民　 社 　党</t>
  </si>
  <si>
    <t>民　 主 　党</t>
  </si>
  <si>
    <t>新党さきがけ</t>
  </si>
  <si>
    <t>平和 ・ 市民</t>
  </si>
  <si>
    <t>執　 行</t>
  </si>
  <si>
    <t>年月日</t>
  </si>
  <si>
    <t>市 民 の 党</t>
  </si>
  <si>
    <t>大　 衆 　党</t>
  </si>
  <si>
    <t>日 本 新 党</t>
  </si>
  <si>
    <t>立川・生活者</t>
  </si>
  <si>
    <t>投票区</t>
  </si>
  <si>
    <t>投　 票 　所 　名</t>
  </si>
  <si>
    <t>投 　票　 所　 名</t>
  </si>
  <si>
    <t>総数</t>
  </si>
  <si>
    <t>市立第四小学校</t>
  </si>
  <si>
    <t>市立第一小学校</t>
  </si>
  <si>
    <t>都立立川高等学校</t>
  </si>
  <si>
    <t>市立第三小学校</t>
  </si>
  <si>
    <t>市立第六小学校</t>
  </si>
  <si>
    <t>市立第二小学校</t>
  </si>
  <si>
    <t>市立第五小学校</t>
  </si>
  <si>
    <t>昭和第一学園高等学校</t>
  </si>
  <si>
    <t>市立第八小学校</t>
  </si>
  <si>
    <t>市立第十小学校</t>
  </si>
  <si>
    <t>市立第九小学校</t>
  </si>
  <si>
    <t>市立西砂小学校</t>
  </si>
  <si>
    <t>市立けやき台小学校</t>
  </si>
  <si>
    <t>市立南砂小学校</t>
  </si>
  <si>
    <t>市立立川第九中学校</t>
  </si>
  <si>
    <t>市立幸小学校</t>
  </si>
  <si>
    <t>市立松中小学校</t>
  </si>
  <si>
    <t>市立見影橋保育園</t>
  </si>
  <si>
    <t>市立柏小学校</t>
  </si>
  <si>
    <t>市立上砂川小学校</t>
  </si>
  <si>
    <t>市立立川第五中学校</t>
  </si>
  <si>
    <t>市立立川第七中学校</t>
  </si>
  <si>
    <t>市立第七小学校</t>
  </si>
  <si>
    <t>立</t>
  </si>
  <si>
    <t>川</t>
  </si>
  <si>
    <t>生</t>
  </si>
  <si>
    <t>活</t>
  </si>
  <si>
    <t>者</t>
  </si>
  <si>
    <t>・</t>
  </si>
  <si>
    <t>ッ</t>
  </si>
  <si>
    <t>ト</t>
  </si>
  <si>
    <t>ワ</t>
  </si>
  <si>
    <t>無</t>
  </si>
  <si>
    <t>属</t>
  </si>
  <si>
    <t>所</t>
  </si>
  <si>
    <t>市</t>
  </si>
  <si>
    <t>党</t>
  </si>
  <si>
    <t>民</t>
  </si>
  <si>
    <t>社</t>
  </si>
  <si>
    <t>会</t>
  </si>
  <si>
    <t>主</t>
  </si>
  <si>
    <t>日</t>
  </si>
  <si>
    <t>本</t>
  </si>
  <si>
    <t>新</t>
  </si>
  <si>
    <t>大</t>
  </si>
  <si>
    <t>衆</t>
  </si>
  <si>
    <t>平</t>
  </si>
  <si>
    <t>和</t>
  </si>
  <si>
    <t>運</t>
  </si>
  <si>
    <t>動</t>
  </si>
  <si>
    <t>合</t>
  </si>
  <si>
    <t>連</t>
  </si>
  <si>
    <t>共</t>
  </si>
  <si>
    <t>産</t>
  </si>
  <si>
    <t>公</t>
  </si>
  <si>
    <t>明</t>
  </si>
  <si>
    <t>自</t>
  </si>
  <si>
    <t>由</t>
  </si>
  <si>
    <t>総</t>
  </si>
  <si>
    <t>数</t>
  </si>
  <si>
    <t>－</t>
  </si>
  <si>
    <t>16 . 9 . 2</t>
  </si>
  <si>
    <t>新　進　党</t>
  </si>
  <si>
    <t>市立新生小学校</t>
  </si>
  <si>
    <t>17 . 9 . 2</t>
  </si>
  <si>
    <t>新党日本</t>
  </si>
  <si>
    <t>18 . 9 . 2</t>
  </si>
  <si>
    <t>市議会議員補欠</t>
  </si>
  <si>
    <t>３表　投票区別選挙人名簿登録者数</t>
  </si>
  <si>
    <t>４表　党派別当選者数</t>
  </si>
  <si>
    <t>５表　党派別得票状況</t>
  </si>
  <si>
    <t>前　年　比</t>
  </si>
  <si>
    <t>立川市女性総合センター</t>
  </si>
  <si>
    <t>19 . 9 . 5</t>
  </si>
  <si>
    <t>20 . 9 . 2</t>
  </si>
  <si>
    <t>国民新党</t>
  </si>
  <si>
    <t>みんなの党</t>
  </si>
  <si>
    <t>平成21年9月2日現在</t>
  </si>
  <si>
    <t>（１）　衆議院議員（小選挙区）</t>
  </si>
  <si>
    <t>（２）　衆議院議員（比例代表）</t>
  </si>
  <si>
    <t>（３）　参議院議員（東京都選挙区）</t>
  </si>
  <si>
    <t>（４）　参議院議員（比例代表）</t>
  </si>
  <si>
    <t>（５）　都　知　事</t>
  </si>
  <si>
    <t>（６）　都議会議員</t>
  </si>
  <si>
    <t>（７）　市　　　長</t>
  </si>
  <si>
    <t>（８）　市議会議員</t>
  </si>
  <si>
    <t>資料：選挙管理委員会</t>
  </si>
  <si>
    <t>M</t>
  </si>
  <si>
    <t>P</t>
  </si>
  <si>
    <t>D</t>
  </si>
  <si>
    <t>ネ</t>
  </si>
  <si>
    <t>と</t>
  </si>
  <si>
    <t>の</t>
  </si>
  <si>
    <t>｜</t>
  </si>
  <si>
    <t>ク</t>
  </si>
  <si>
    <t xml:space="preserve"> 2.  6. 17</t>
  </si>
  <si>
    <t>－</t>
  </si>
  <si>
    <t xml:space="preserve"> 3.  9.  1</t>
  </si>
  <si>
    <t xml:space="preserve"> 5.  6. 27</t>
  </si>
  <si>
    <t>－</t>
  </si>
  <si>
    <t xml:space="preserve"> 6.  6. 19</t>
  </si>
  <si>
    <t xml:space="preserve"> 7.  9.  3</t>
  </si>
  <si>
    <t xml:space="preserve"> 9.  7.  6</t>
  </si>
  <si>
    <t>10.  6. 14</t>
  </si>
  <si>
    <t>11.  9.  5</t>
  </si>
  <si>
    <t>13.  6. 24</t>
  </si>
  <si>
    <t>14.  6. 16</t>
  </si>
  <si>
    <t>15.  8. 31</t>
  </si>
  <si>
    <t>17.  7.  3</t>
  </si>
  <si>
    <t>18.  6. 18</t>
  </si>
  <si>
    <t>19.  9.  2</t>
  </si>
  <si>
    <t>21.  7. 12</t>
  </si>
  <si>
    <t>資料：選挙管理委員会</t>
  </si>
  <si>
    <t xml:space="preserve"> 注：平成12年10月22日の衆議院議員選挙は補欠選挙。</t>
  </si>
  <si>
    <t>12. 6.25</t>
  </si>
  <si>
    <t>12.10.22</t>
  </si>
  <si>
    <t>15.11. 9</t>
  </si>
  <si>
    <t>17. 9.11</t>
  </si>
  <si>
    <t>21. 8.30</t>
  </si>
  <si>
    <t xml:space="preserve"> 8.10.20</t>
  </si>
  <si>
    <t xml:space="preserve"> 7. 7.23</t>
  </si>
  <si>
    <t>7,479.</t>
  </si>
  <si>
    <t>10. 7.12</t>
  </si>
  <si>
    <t>13. 7.29</t>
  </si>
  <si>
    <t>16. 7.11</t>
  </si>
  <si>
    <t>14,564.</t>
  </si>
  <si>
    <t>19. 7.29</t>
  </si>
  <si>
    <t>1,720.</t>
  </si>
  <si>
    <t>2,207.</t>
  </si>
  <si>
    <t>2,241.</t>
  </si>
  <si>
    <t>19. 7.29</t>
  </si>
  <si>
    <t>24,735.</t>
  </si>
  <si>
    <t>3,584.</t>
  </si>
  <si>
    <t>9,032.</t>
  </si>
  <si>
    <t>11,073.</t>
  </si>
  <si>
    <t>　注：得票数のうち、二重下線はあん分による小数点以下を示す。この場合、総数は一致しない場合がある。</t>
  </si>
  <si>
    <t>24,164.</t>
  </si>
  <si>
    <t>10,985.</t>
  </si>
  <si>
    <t>8,217.</t>
  </si>
  <si>
    <t>19,821.</t>
  </si>
  <si>
    <t>12,607.</t>
  </si>
  <si>
    <t>7,699.</t>
  </si>
  <si>
    <t>20,566.</t>
  </si>
  <si>
    <t>11,529.</t>
  </si>
  <si>
    <t>7,958.</t>
  </si>
  <si>
    <t>11,603.</t>
  </si>
  <si>
    <t>3,898.</t>
  </si>
  <si>
    <t>4,596.</t>
  </si>
  <si>
    <t>28,185.</t>
  </si>
  <si>
    <t>31,285.</t>
  </si>
  <si>
    <t>4,820.</t>
  </si>
  <si>
    <t>3,322.</t>
  </si>
  <si>
    <t>6,069.</t>
  </si>
  <si>
    <t xml:space="preserve"> 3. 4. 7</t>
  </si>
  <si>
    <t xml:space="preserve"> 7. 4. 9</t>
  </si>
  <si>
    <t>11. 4.11</t>
  </si>
  <si>
    <t>15. 4.13</t>
  </si>
  <si>
    <t>19. 4. 8</t>
  </si>
  <si>
    <t xml:space="preserve"> 5. 6.27</t>
  </si>
  <si>
    <t xml:space="preserve"> 9. 7. 6</t>
  </si>
  <si>
    <t>13. 6.24</t>
  </si>
  <si>
    <t>17. 7. 3</t>
  </si>
  <si>
    <r>
      <t>21.</t>
    </r>
    <r>
      <rPr>
        <sz val="9"/>
        <color indexed="9"/>
        <rFont val="ＭＳ Ｐ明朝"/>
        <family val="1"/>
      </rPr>
      <t>0</t>
    </r>
    <r>
      <rPr>
        <sz val="9"/>
        <rFont val="ＭＳ Ｐ明朝"/>
        <family val="1"/>
      </rPr>
      <t>7.12</t>
    </r>
  </si>
  <si>
    <t>　注１：得票数のうち、二重下線はあん分による小数点以下を示す。この場合、総数は一致しない場合がある。</t>
  </si>
  <si>
    <t>　注２：平成19年9月2日の市議会議員選挙は補欠選挙。</t>
  </si>
  <si>
    <t xml:space="preserve"> 3. 9. 1</t>
  </si>
  <si>
    <t xml:space="preserve"> 7. 9. 3</t>
  </si>
  <si>
    <t>11. 9. 5</t>
  </si>
  <si>
    <t>15. 8.31</t>
  </si>
  <si>
    <t>19. 9. 2</t>
  </si>
  <si>
    <t xml:space="preserve"> 6. 6.19</t>
  </si>
  <si>
    <t>9,216.</t>
  </si>
  <si>
    <t>11,384.</t>
  </si>
  <si>
    <t>10. 6.14</t>
  </si>
  <si>
    <t>21,444.</t>
  </si>
  <si>
    <t>12,095.</t>
  </si>
  <si>
    <t>14. 6.16</t>
  </si>
  <si>
    <t>14,369.</t>
  </si>
  <si>
    <t>15,931.</t>
  </si>
  <si>
    <t>18. 6.18</t>
  </si>
  <si>
    <t>16,743.</t>
  </si>
  <si>
    <t>3,513.</t>
  </si>
  <si>
    <t>1,596.</t>
  </si>
  <si>
    <t>8,035.</t>
  </si>
  <si>
    <t>ネットワーク</t>
  </si>
  <si>
    <t>89</t>
  </si>
  <si>
    <t>23,895.</t>
  </si>
  <si>
    <t>15,248.</t>
  </si>
  <si>
    <t>19,540.</t>
  </si>
  <si>
    <t>936</t>
  </si>
  <si>
    <t>007</t>
  </si>
  <si>
    <t>063</t>
  </si>
  <si>
    <t>412</t>
  </si>
  <si>
    <t>992</t>
  </si>
  <si>
    <t>833</t>
  </si>
  <si>
    <t>005</t>
  </si>
  <si>
    <t>449</t>
  </si>
  <si>
    <t>665</t>
  </si>
  <si>
    <t>442</t>
  </si>
  <si>
    <t>795</t>
  </si>
  <si>
    <t>526</t>
  </si>
  <si>
    <t>078</t>
  </si>
  <si>
    <t>713</t>
  </si>
  <si>
    <t>061</t>
  </si>
  <si>
    <t>628</t>
  </si>
  <si>
    <t>938</t>
  </si>
  <si>
    <t>371</t>
  </si>
  <si>
    <t>（単位：％）</t>
  </si>
  <si>
    <t>第11章　選挙</t>
  </si>
  <si>
    <t>21 . 9 . 2</t>
  </si>
  <si>
    <t>21. 8.30</t>
  </si>
  <si>
    <t>11. 4.11</t>
  </si>
  <si>
    <t>10. 7.12</t>
  </si>
  <si>
    <t>11. 9. 5</t>
  </si>
  <si>
    <t>12. 6.25</t>
  </si>
  <si>
    <t>12.10.22</t>
  </si>
  <si>
    <t>13. 6.24</t>
  </si>
  <si>
    <t>13. 7.29</t>
  </si>
  <si>
    <t>14. 6.16</t>
  </si>
  <si>
    <t>15. 4.13</t>
  </si>
  <si>
    <t>15. 8.31</t>
  </si>
  <si>
    <t>15.11. 9</t>
  </si>
  <si>
    <t>16. 7.11</t>
  </si>
  <si>
    <t>17. 7. 3</t>
  </si>
  <si>
    <t>17. 9.11</t>
  </si>
  <si>
    <t>18. 6.18</t>
  </si>
  <si>
    <t>19. 4. 8</t>
  </si>
  <si>
    <t>19. 7.29</t>
  </si>
  <si>
    <t>19. 9. 2</t>
  </si>
  <si>
    <t>21. 7.12</t>
  </si>
  <si>
    <t>東京都立川地域
防災センター</t>
  </si>
  <si>
    <t>５表　党派別得票状況　（続き）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</si>
</sst>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_);[Red]\(#,##0.00\)"/>
    <numFmt numFmtId="180" formatCode="#,##0.000_ "/>
    <numFmt numFmtId="181" formatCode="0_ "/>
    <numFmt numFmtId="182" formatCode="0.00_ "/>
    <numFmt numFmtId="183" formatCode="#,##0_);[Red]\(#,##0\)"/>
    <numFmt numFmtId="184" formatCode="#,##0;&quot;△ &quot;#,##0"/>
    <numFmt numFmtId="185" formatCode="#,##0.00;&quot;△ &quot;#,##0.00"/>
    <numFmt numFmtId="186" formatCode="0.00;&quot;△ &quot;0.00"/>
    <numFmt numFmtId="187" formatCode="0.00_);[Red]\(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double"/>
      <vertAlign val="superscript"/>
      <sz val="8"/>
      <name val="ＭＳ Ｐゴシック"/>
      <family val="3"/>
    </font>
    <font>
      <sz val="48"/>
      <name val="HG丸ｺﾞｼｯｸM-PRO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7.5"/>
      <name val="ＭＳ Ｐ明朝"/>
      <family val="1"/>
    </font>
    <font>
      <u val="double"/>
      <vertAlign val="superscript"/>
      <sz val="8"/>
      <name val="ＭＳ Ｐ明朝"/>
      <family val="1"/>
    </font>
    <font>
      <sz val="8"/>
      <name val="ＭＳ Ｐ明朝"/>
      <family val="1"/>
    </font>
    <font>
      <sz val="9"/>
      <color indexed="9"/>
      <name val="ＭＳ Ｐ明朝"/>
      <family val="1"/>
    </font>
    <font>
      <sz val="36"/>
      <name val="HG丸ｺﾞｼｯｸM-PRO"/>
      <family val="3"/>
    </font>
    <font>
      <sz val="10"/>
      <name val="ＭＳ 明朝"/>
      <family val="1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8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 vertical="top" indent="1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/>
    </xf>
    <xf numFmtId="0" fontId="12" fillId="0" borderId="1" xfId="0" applyFont="1" applyBorder="1" applyAlignment="1">
      <alignment horizontal="left" indent="1"/>
    </xf>
    <xf numFmtId="0" fontId="13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0" xfId="0" applyFont="1" applyAlignment="1">
      <alignment/>
    </xf>
    <xf numFmtId="181" fontId="13" fillId="0" borderId="0" xfId="0" applyNumberFormat="1" applyFont="1" applyAlignment="1">
      <alignment horizontal="right" vertical="center"/>
    </xf>
    <xf numFmtId="181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0" fontId="12" fillId="0" borderId="1" xfId="0" applyFont="1" applyBorder="1" applyAlignment="1">
      <alignment horizontal="left" vertical="center" indent="1"/>
    </xf>
    <xf numFmtId="49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49" fontId="12" fillId="0" borderId="1" xfId="0" applyNumberFormat="1" applyFont="1" applyBorder="1" applyAlignment="1">
      <alignment horizontal="left" vertical="center" inden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/>
    </xf>
    <xf numFmtId="0" fontId="13" fillId="0" borderId="0" xfId="0" applyFont="1" applyAlignment="1">
      <alignment horizontal="center"/>
    </xf>
    <xf numFmtId="178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3" fillId="0" borderId="2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2" xfId="0" applyNumberFormat="1" applyFont="1" applyFill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176" fontId="13" fillId="0" borderId="0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/>
    </xf>
    <xf numFmtId="179" fontId="13" fillId="0" borderId="0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9" fontId="16" fillId="0" borderId="2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top"/>
    </xf>
    <xf numFmtId="0" fontId="13" fillId="0" borderId="9" xfId="0" applyFont="1" applyBorder="1" applyAlignment="1">
      <alignment horizontal="center"/>
    </xf>
    <xf numFmtId="184" fontId="13" fillId="0" borderId="0" xfId="0" applyNumberFormat="1" applyFont="1" applyBorder="1" applyAlignment="1">
      <alignment horizontal="right" vertical="center"/>
    </xf>
    <xf numFmtId="184" fontId="13" fillId="0" borderId="0" xfId="0" applyNumberFormat="1" applyFont="1" applyFill="1" applyBorder="1" applyAlignment="1">
      <alignment horizontal="right" vertical="center"/>
    </xf>
    <xf numFmtId="184" fontId="13" fillId="0" borderId="0" xfId="0" applyNumberFormat="1" applyFont="1" applyAlignment="1">
      <alignment horizontal="right"/>
    </xf>
    <xf numFmtId="184" fontId="13" fillId="0" borderId="0" xfId="0" applyNumberFormat="1" applyFont="1" applyFill="1" applyBorder="1" applyAlignment="1">
      <alignment horizontal="right"/>
    </xf>
    <xf numFmtId="184" fontId="13" fillId="0" borderId="0" xfId="0" applyNumberFormat="1" applyFont="1" applyAlignment="1">
      <alignment horizontal="right" vertical="center"/>
    </xf>
    <xf numFmtId="186" fontId="13" fillId="0" borderId="0" xfId="0" applyNumberFormat="1" applyFont="1" applyAlignment="1">
      <alignment horizontal="right" vertical="center"/>
    </xf>
    <xf numFmtId="186" fontId="13" fillId="0" borderId="0" xfId="0" applyNumberFormat="1" applyFont="1" applyFill="1" applyBorder="1" applyAlignment="1">
      <alignment horizontal="right" vertical="center"/>
    </xf>
    <xf numFmtId="186" fontId="13" fillId="0" borderId="0" xfId="0" applyNumberFormat="1" applyFont="1" applyAlignment="1">
      <alignment horizontal="right"/>
    </xf>
    <xf numFmtId="186" fontId="13" fillId="0" borderId="0" xfId="0" applyNumberFormat="1" applyFont="1" applyFill="1" applyBorder="1" applyAlignment="1">
      <alignment horizontal="right"/>
    </xf>
    <xf numFmtId="186" fontId="1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indent="1"/>
    </xf>
    <xf numFmtId="0" fontId="12" fillId="0" borderId="0" xfId="0" applyFont="1" applyAlignment="1">
      <alignment horizontal="left" indent="1"/>
    </xf>
    <xf numFmtId="176" fontId="15" fillId="0" borderId="0" xfId="0" applyNumberFormat="1" applyFont="1" applyBorder="1" applyAlignment="1">
      <alignment horizontal="left" vertical="center"/>
    </xf>
    <xf numFmtId="49" fontId="16" fillId="0" borderId="3" xfId="0" applyNumberFormat="1" applyFont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left" vertical="center"/>
    </xf>
    <xf numFmtId="186" fontId="13" fillId="0" borderId="0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indent="2"/>
    </xf>
    <xf numFmtId="0" fontId="10" fillId="0" borderId="0" xfId="0" applyFont="1" applyAlignment="1">
      <alignment horizontal="left" indent="2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2" fillId="0" borderId="2" xfId="0" applyFont="1" applyBorder="1" applyAlignment="1">
      <alignment horizontal="distributed" vertical="center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distributed" vertical="center"/>
    </xf>
    <xf numFmtId="184" fontId="10" fillId="0" borderId="0" xfId="0" applyNumberFormat="1" applyFont="1" applyBorder="1" applyAlignment="1">
      <alignment horizontal="center"/>
    </xf>
    <xf numFmtId="185" fontId="10" fillId="0" borderId="0" xfId="0" applyNumberFormat="1" applyFont="1" applyBorder="1" applyAlignment="1">
      <alignment horizont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/>
    </xf>
    <xf numFmtId="184" fontId="10" fillId="0" borderId="0" xfId="0" applyNumberFormat="1" applyFont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185" fontId="10" fillId="0" borderId="0" xfId="0" applyNumberFormat="1" applyFont="1" applyAlignment="1">
      <alignment horizontal="right" vertical="center"/>
    </xf>
    <xf numFmtId="184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184" fontId="10" fillId="0" borderId="0" xfId="0" applyNumberFormat="1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1" fontId="13" fillId="0" borderId="0" xfId="0" applyNumberFormat="1" applyFont="1" applyFill="1" applyAlignment="1">
      <alignment horizontal="right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184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18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11" fillId="0" borderId="18" xfId="0" applyFont="1" applyBorder="1" applyAlignment="1">
      <alignment horizontal="center"/>
    </xf>
    <xf numFmtId="184" fontId="13" fillId="0" borderId="0" xfId="0" applyNumberFormat="1" applyFont="1" applyFill="1" applyBorder="1" applyAlignment="1">
      <alignment vertical="center"/>
    </xf>
    <xf numFmtId="0" fontId="11" fillId="0" borderId="19" xfId="0" applyFont="1" applyBorder="1" applyAlignment="1">
      <alignment horizont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distributed" vertical="top" wrapText="1"/>
    </xf>
    <xf numFmtId="0" fontId="14" fillId="0" borderId="0" xfId="0" applyFont="1" applyAlignment="1">
      <alignment horizontal="distributed" vertical="top"/>
    </xf>
    <xf numFmtId="0" fontId="20" fillId="0" borderId="20" xfId="0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11" fillId="0" borderId="21" xfId="0" applyFont="1" applyBorder="1" applyAlignment="1">
      <alignment horizontal="center"/>
    </xf>
    <xf numFmtId="184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0" fontId="16" fillId="0" borderId="9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"/>
  <sheetViews>
    <sheetView workbookViewId="0" topLeftCell="A1">
      <selection activeCell="J5" sqref="J5"/>
    </sheetView>
  </sheetViews>
  <sheetFormatPr defaultColWidth="9.00390625" defaultRowHeight="13.5"/>
  <sheetData>
    <row r="1" ht="26.25" customHeight="1"/>
    <row r="2" ht="22.5" customHeight="1"/>
    <row r="4" ht="145.5" customHeight="1"/>
    <row r="5" spans="1:9" s="28" customFormat="1" ht="55.5" customHeight="1">
      <c r="A5" s="135" t="s">
        <v>263</v>
      </c>
      <c r="B5" s="135"/>
      <c r="C5" s="135"/>
      <c r="D5" s="135"/>
      <c r="E5" s="135"/>
      <c r="F5" s="135"/>
      <c r="G5" s="135"/>
      <c r="H5" s="135"/>
      <c r="I5" s="135"/>
    </row>
  </sheetData>
  <mergeCells count="1">
    <mergeCell ref="A5:I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&amp;R&amp;8選　挙　　　173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8.125" style="0" customWidth="1"/>
    <col min="3" max="3" width="1.25" style="0" customWidth="1"/>
    <col min="4" max="4" width="10.625" style="0" customWidth="1"/>
    <col min="5" max="22" width="3.75390625" style="0" customWidth="1"/>
  </cols>
  <sheetData>
    <row r="1" spans="1:22" ht="26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22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5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6.5" customHeight="1">
      <c r="A4" s="146" t="s">
        <v>2</v>
      </c>
      <c r="B4" s="147"/>
      <c r="C4" s="147"/>
      <c r="D4" s="147"/>
      <c r="E4" s="146" t="s">
        <v>3</v>
      </c>
      <c r="F4" s="147"/>
      <c r="G4" s="147"/>
      <c r="H4" s="147"/>
      <c r="I4" s="147"/>
      <c r="J4" s="147"/>
      <c r="K4" s="147"/>
      <c r="L4" s="147"/>
      <c r="M4" s="147"/>
      <c r="N4" s="147" t="s">
        <v>126</v>
      </c>
      <c r="O4" s="147"/>
      <c r="P4" s="147"/>
      <c r="Q4" s="147"/>
      <c r="R4" s="147"/>
      <c r="S4" s="147"/>
      <c r="T4" s="147"/>
      <c r="U4" s="147"/>
      <c r="V4" s="149"/>
    </row>
    <row r="5" spans="1:22" ht="16.5" customHeight="1">
      <c r="A5" s="148"/>
      <c r="B5" s="137"/>
      <c r="C5" s="137"/>
      <c r="D5" s="137"/>
      <c r="E5" s="148" t="s">
        <v>4</v>
      </c>
      <c r="F5" s="137"/>
      <c r="G5" s="137"/>
      <c r="H5" s="137" t="s">
        <v>5</v>
      </c>
      <c r="I5" s="137"/>
      <c r="J5" s="137"/>
      <c r="K5" s="137" t="s">
        <v>6</v>
      </c>
      <c r="L5" s="137"/>
      <c r="M5" s="137"/>
      <c r="N5" s="137" t="s">
        <v>4</v>
      </c>
      <c r="O5" s="137"/>
      <c r="P5" s="137"/>
      <c r="Q5" s="137" t="s">
        <v>5</v>
      </c>
      <c r="R5" s="137"/>
      <c r="S5" s="137"/>
      <c r="T5" s="137" t="s">
        <v>6</v>
      </c>
      <c r="U5" s="137"/>
      <c r="V5" s="144"/>
    </row>
    <row r="6" spans="1:22" ht="5.25" customHeight="1">
      <c r="A6" s="35"/>
      <c r="B6" s="35"/>
      <c r="C6" s="35"/>
      <c r="D6" s="36"/>
      <c r="E6" s="35"/>
      <c r="F6" s="35"/>
      <c r="G6" s="35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16.5" customHeight="1">
      <c r="A7" s="141" t="s">
        <v>7</v>
      </c>
      <c r="B7" s="141"/>
      <c r="C7" s="141"/>
      <c r="D7" s="150"/>
      <c r="E7" s="143">
        <f aca="true" t="shared" si="0" ref="E7:E14">H7+K7</f>
        <v>132704</v>
      </c>
      <c r="F7" s="143"/>
      <c r="G7" s="143"/>
      <c r="H7" s="142">
        <v>66434</v>
      </c>
      <c r="I7" s="142"/>
      <c r="J7" s="142"/>
      <c r="K7" s="142">
        <v>66270</v>
      </c>
      <c r="L7" s="142"/>
      <c r="M7" s="142"/>
      <c r="N7" s="142">
        <f aca="true" t="shared" si="1" ref="N7:N14">Q7+T7</f>
        <v>2054</v>
      </c>
      <c r="O7" s="142"/>
      <c r="P7" s="142"/>
      <c r="Q7" s="142">
        <v>1045</v>
      </c>
      <c r="R7" s="142"/>
      <c r="S7" s="142"/>
      <c r="T7" s="142">
        <v>1009</v>
      </c>
      <c r="U7" s="142"/>
      <c r="V7" s="142"/>
    </row>
    <row r="8" spans="1:22" ht="16.5" customHeight="1">
      <c r="A8" s="141" t="s">
        <v>8</v>
      </c>
      <c r="B8" s="141"/>
      <c r="C8" s="141"/>
      <c r="D8" s="150"/>
      <c r="E8" s="143">
        <f t="shared" si="0"/>
        <v>133503</v>
      </c>
      <c r="F8" s="143"/>
      <c r="G8" s="143"/>
      <c r="H8" s="142">
        <v>66804</v>
      </c>
      <c r="I8" s="142"/>
      <c r="J8" s="142"/>
      <c r="K8" s="142">
        <v>66699</v>
      </c>
      <c r="L8" s="142"/>
      <c r="M8" s="142"/>
      <c r="N8" s="142">
        <f t="shared" si="1"/>
        <v>799</v>
      </c>
      <c r="O8" s="142"/>
      <c r="P8" s="142"/>
      <c r="Q8" s="142">
        <v>370</v>
      </c>
      <c r="R8" s="142"/>
      <c r="S8" s="142"/>
      <c r="T8" s="142">
        <v>429</v>
      </c>
      <c r="U8" s="142"/>
      <c r="V8" s="142"/>
    </row>
    <row r="9" spans="1:22" ht="16.5" customHeight="1">
      <c r="A9" s="141" t="s">
        <v>9</v>
      </c>
      <c r="B9" s="141"/>
      <c r="C9" s="141"/>
      <c r="D9" s="150"/>
      <c r="E9" s="143">
        <f t="shared" si="0"/>
        <v>135108</v>
      </c>
      <c r="F9" s="143"/>
      <c r="G9" s="143"/>
      <c r="H9" s="142">
        <v>67752</v>
      </c>
      <c r="I9" s="142"/>
      <c r="J9" s="142"/>
      <c r="K9" s="142">
        <v>67356</v>
      </c>
      <c r="L9" s="142"/>
      <c r="M9" s="142"/>
      <c r="N9" s="142">
        <f t="shared" si="1"/>
        <v>1605</v>
      </c>
      <c r="O9" s="142"/>
      <c r="P9" s="142"/>
      <c r="Q9" s="142">
        <v>948</v>
      </c>
      <c r="R9" s="142"/>
      <c r="S9" s="142"/>
      <c r="T9" s="142">
        <v>657</v>
      </c>
      <c r="U9" s="142"/>
      <c r="V9" s="142"/>
    </row>
    <row r="10" spans="1:22" ht="16.5" customHeight="1">
      <c r="A10" s="141" t="s">
        <v>10</v>
      </c>
      <c r="B10" s="141"/>
      <c r="C10" s="141"/>
      <c r="D10" s="150"/>
      <c r="E10" s="143">
        <f t="shared" si="0"/>
        <v>136552</v>
      </c>
      <c r="F10" s="143"/>
      <c r="G10" s="143"/>
      <c r="H10" s="142">
        <v>68443</v>
      </c>
      <c r="I10" s="142"/>
      <c r="J10" s="142"/>
      <c r="K10" s="142">
        <v>68109</v>
      </c>
      <c r="L10" s="142"/>
      <c r="M10" s="142"/>
      <c r="N10" s="142">
        <f t="shared" si="1"/>
        <v>1444</v>
      </c>
      <c r="O10" s="142"/>
      <c r="P10" s="142"/>
      <c r="Q10" s="142">
        <v>691</v>
      </c>
      <c r="R10" s="142"/>
      <c r="S10" s="142"/>
      <c r="T10" s="142">
        <v>753</v>
      </c>
      <c r="U10" s="142"/>
      <c r="V10" s="142"/>
    </row>
    <row r="11" spans="1:22" ht="16.5" customHeight="1">
      <c r="A11" s="141" t="s">
        <v>116</v>
      </c>
      <c r="B11" s="141"/>
      <c r="C11" s="141"/>
      <c r="D11" s="150"/>
      <c r="E11" s="143">
        <f t="shared" si="0"/>
        <v>138609</v>
      </c>
      <c r="F11" s="143"/>
      <c r="G11" s="143"/>
      <c r="H11" s="142">
        <v>69308</v>
      </c>
      <c r="I11" s="142"/>
      <c r="J11" s="142"/>
      <c r="K11" s="142">
        <v>69301</v>
      </c>
      <c r="L11" s="142"/>
      <c r="M11" s="142"/>
      <c r="N11" s="142">
        <f t="shared" si="1"/>
        <v>2057</v>
      </c>
      <c r="O11" s="142"/>
      <c r="P11" s="142"/>
      <c r="Q11" s="142">
        <v>865</v>
      </c>
      <c r="R11" s="142"/>
      <c r="S11" s="142"/>
      <c r="T11" s="142">
        <v>1192</v>
      </c>
      <c r="U11" s="142"/>
      <c r="V11" s="142"/>
    </row>
    <row r="12" spans="1:22" ht="16.5" customHeight="1">
      <c r="A12" s="141" t="s">
        <v>119</v>
      </c>
      <c r="B12" s="141"/>
      <c r="C12" s="141"/>
      <c r="D12" s="150"/>
      <c r="E12" s="143">
        <f t="shared" si="0"/>
        <v>139438</v>
      </c>
      <c r="F12" s="143"/>
      <c r="G12" s="143"/>
      <c r="H12" s="142">
        <v>69644</v>
      </c>
      <c r="I12" s="142"/>
      <c r="J12" s="142"/>
      <c r="K12" s="142">
        <v>69794</v>
      </c>
      <c r="L12" s="142"/>
      <c r="M12" s="142"/>
      <c r="N12" s="142">
        <f t="shared" si="1"/>
        <v>829</v>
      </c>
      <c r="O12" s="142"/>
      <c r="P12" s="142"/>
      <c r="Q12" s="142">
        <v>336</v>
      </c>
      <c r="R12" s="142"/>
      <c r="S12" s="142"/>
      <c r="T12" s="142">
        <v>493</v>
      </c>
      <c r="U12" s="142"/>
      <c r="V12" s="142"/>
    </row>
    <row r="13" spans="1:22" ht="16.5" customHeight="1">
      <c r="A13" s="141" t="s">
        <v>121</v>
      </c>
      <c r="B13" s="141"/>
      <c r="C13" s="141"/>
      <c r="D13" s="150"/>
      <c r="E13" s="143">
        <f t="shared" si="0"/>
        <v>141156</v>
      </c>
      <c r="F13" s="143"/>
      <c r="G13" s="143"/>
      <c r="H13" s="142">
        <v>70563</v>
      </c>
      <c r="I13" s="142"/>
      <c r="J13" s="142"/>
      <c r="K13" s="142">
        <v>70593</v>
      </c>
      <c r="L13" s="142"/>
      <c r="M13" s="142"/>
      <c r="N13" s="142">
        <f t="shared" si="1"/>
        <v>1718</v>
      </c>
      <c r="O13" s="142"/>
      <c r="P13" s="142"/>
      <c r="Q13" s="142">
        <v>919</v>
      </c>
      <c r="R13" s="142"/>
      <c r="S13" s="142"/>
      <c r="T13" s="142">
        <v>799</v>
      </c>
      <c r="U13" s="142"/>
      <c r="V13" s="142"/>
    </row>
    <row r="14" spans="1:22" ht="16.5" customHeight="1">
      <c r="A14" s="141" t="s">
        <v>128</v>
      </c>
      <c r="B14" s="141"/>
      <c r="C14" s="141"/>
      <c r="D14" s="150"/>
      <c r="E14" s="143">
        <f t="shared" si="0"/>
        <v>142079</v>
      </c>
      <c r="F14" s="143"/>
      <c r="G14" s="143"/>
      <c r="H14" s="142">
        <v>70961</v>
      </c>
      <c r="I14" s="142"/>
      <c r="J14" s="142"/>
      <c r="K14" s="142">
        <v>71118</v>
      </c>
      <c r="L14" s="142"/>
      <c r="M14" s="142"/>
      <c r="N14" s="142">
        <f t="shared" si="1"/>
        <v>923</v>
      </c>
      <c r="O14" s="142"/>
      <c r="P14" s="142"/>
      <c r="Q14" s="142">
        <v>398</v>
      </c>
      <c r="R14" s="142"/>
      <c r="S14" s="142"/>
      <c r="T14" s="142">
        <v>525</v>
      </c>
      <c r="U14" s="142"/>
      <c r="V14" s="142"/>
    </row>
    <row r="15" spans="1:22" ht="16.5" customHeight="1">
      <c r="A15" s="141" t="s">
        <v>129</v>
      </c>
      <c r="B15" s="141"/>
      <c r="C15" s="141"/>
      <c r="D15" s="150"/>
      <c r="E15" s="143">
        <f>H15+K15</f>
        <v>143343</v>
      </c>
      <c r="F15" s="143"/>
      <c r="G15" s="143"/>
      <c r="H15" s="145">
        <v>71591</v>
      </c>
      <c r="I15" s="145"/>
      <c r="J15" s="145"/>
      <c r="K15" s="145">
        <v>71752</v>
      </c>
      <c r="L15" s="145"/>
      <c r="M15" s="145"/>
      <c r="N15" s="142">
        <f>Q15+T15</f>
        <v>1264</v>
      </c>
      <c r="O15" s="142"/>
      <c r="P15" s="142"/>
      <c r="Q15" s="142">
        <f>H15-H14</f>
        <v>630</v>
      </c>
      <c r="R15" s="142"/>
      <c r="S15" s="142"/>
      <c r="T15" s="142">
        <f>K15-K14</f>
        <v>634</v>
      </c>
      <c r="U15" s="142"/>
      <c r="V15" s="142"/>
    </row>
    <row r="16" spans="1:22" ht="16.5" customHeight="1">
      <c r="A16" s="153" t="s">
        <v>264</v>
      </c>
      <c r="B16" s="153"/>
      <c r="C16" s="153"/>
      <c r="D16" s="154"/>
      <c r="E16" s="155">
        <f>H16+K16</f>
        <v>144431</v>
      </c>
      <c r="F16" s="155"/>
      <c r="G16" s="155"/>
      <c r="H16" s="155">
        <v>72247</v>
      </c>
      <c r="I16" s="155"/>
      <c r="J16" s="155"/>
      <c r="K16" s="155">
        <v>72184</v>
      </c>
      <c r="L16" s="155"/>
      <c r="M16" s="155"/>
      <c r="N16" s="155">
        <f>Q16+T16</f>
        <v>1088</v>
      </c>
      <c r="O16" s="155"/>
      <c r="P16" s="155"/>
      <c r="Q16" s="155">
        <f>H16-H15</f>
        <v>656</v>
      </c>
      <c r="R16" s="155"/>
      <c r="S16" s="155"/>
      <c r="T16" s="155">
        <f>K16-K15</f>
        <v>432</v>
      </c>
      <c r="U16" s="155"/>
      <c r="V16" s="155"/>
    </row>
    <row r="17" spans="1:22" ht="5.25" customHeight="1">
      <c r="A17" s="151"/>
      <c r="B17" s="151"/>
      <c r="C17" s="151"/>
      <c r="D17" s="152"/>
      <c r="E17" s="141"/>
      <c r="F17" s="141"/>
      <c r="G17" s="141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</row>
    <row r="18" spans="1:22" ht="13.5">
      <c r="A18" s="43" t="s">
        <v>141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ht="13.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3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2" spans="1:22" ht="22.5" customHeight="1">
      <c r="A22" s="31" t="s">
        <v>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ht="15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15" t="s">
        <v>262</v>
      </c>
    </row>
    <row r="24" spans="1:22" ht="16.5" customHeight="1">
      <c r="A24" s="146" t="s">
        <v>12</v>
      </c>
      <c r="B24" s="147"/>
      <c r="C24" s="147"/>
      <c r="D24" s="147" t="s">
        <v>13</v>
      </c>
      <c r="E24" s="147" t="s">
        <v>14</v>
      </c>
      <c r="F24" s="147"/>
      <c r="G24" s="147"/>
      <c r="H24" s="147"/>
      <c r="I24" s="147"/>
      <c r="J24" s="147"/>
      <c r="K24" s="147" t="s">
        <v>15</v>
      </c>
      <c r="L24" s="147"/>
      <c r="M24" s="147"/>
      <c r="N24" s="147"/>
      <c r="O24" s="147"/>
      <c r="P24" s="147"/>
      <c r="Q24" s="147" t="s">
        <v>16</v>
      </c>
      <c r="R24" s="147"/>
      <c r="S24" s="147"/>
      <c r="T24" s="147"/>
      <c r="U24" s="147"/>
      <c r="V24" s="149"/>
    </row>
    <row r="25" spans="1:22" ht="16.5" customHeight="1">
      <c r="A25" s="148"/>
      <c r="B25" s="137"/>
      <c r="C25" s="137"/>
      <c r="D25" s="137"/>
      <c r="E25" s="137" t="s">
        <v>17</v>
      </c>
      <c r="F25" s="137"/>
      <c r="G25" s="137" t="s">
        <v>5</v>
      </c>
      <c r="H25" s="137"/>
      <c r="I25" s="137" t="s">
        <v>6</v>
      </c>
      <c r="J25" s="137"/>
      <c r="K25" s="137" t="s">
        <v>17</v>
      </c>
      <c r="L25" s="137"/>
      <c r="M25" s="137" t="s">
        <v>5</v>
      </c>
      <c r="N25" s="137"/>
      <c r="O25" s="137" t="s">
        <v>6</v>
      </c>
      <c r="P25" s="137"/>
      <c r="Q25" s="137" t="s">
        <v>18</v>
      </c>
      <c r="R25" s="137"/>
      <c r="S25" s="137" t="s">
        <v>5</v>
      </c>
      <c r="T25" s="137"/>
      <c r="U25" s="137" t="s">
        <v>6</v>
      </c>
      <c r="V25" s="144"/>
    </row>
    <row r="26" spans="1:22" ht="5.25" customHeight="1">
      <c r="A26" s="37"/>
      <c r="B26" s="37"/>
      <c r="C26" s="36"/>
      <c r="D26" s="3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ht="16.5" customHeight="1">
      <c r="A27" s="37"/>
      <c r="B27" s="121" t="s">
        <v>267</v>
      </c>
      <c r="C27" s="122"/>
      <c r="D27" s="39" t="s">
        <v>23</v>
      </c>
      <c r="E27" s="136">
        <f aca="true" t="shared" si="2" ref="E27:E34">G27+I27</f>
        <v>127631</v>
      </c>
      <c r="F27" s="136"/>
      <c r="G27" s="136">
        <v>63716</v>
      </c>
      <c r="H27" s="136"/>
      <c r="I27" s="136">
        <v>63915</v>
      </c>
      <c r="J27" s="136"/>
      <c r="K27" s="136">
        <f aca="true" t="shared" si="3" ref="K27:K34">M27+O27</f>
        <v>72861</v>
      </c>
      <c r="L27" s="136"/>
      <c r="M27" s="136">
        <v>35873</v>
      </c>
      <c r="N27" s="136"/>
      <c r="O27" s="136">
        <v>36988</v>
      </c>
      <c r="P27" s="136"/>
      <c r="Q27" s="138">
        <f aca="true" t="shared" si="4" ref="Q27:Q34">K27/E27*100</f>
        <v>57.08722802453949</v>
      </c>
      <c r="R27" s="138"/>
      <c r="S27" s="138">
        <f aca="true" t="shared" si="5" ref="S27:S34">M27/G27*100</f>
        <v>56.30139996233285</v>
      </c>
      <c r="T27" s="138"/>
      <c r="U27" s="138">
        <f aca="true" t="shared" si="6" ref="U27:U33">O27/I27*100</f>
        <v>57.87060940311351</v>
      </c>
      <c r="V27" s="138"/>
    </row>
    <row r="28" spans="1:22" ht="16.5" customHeight="1">
      <c r="A28" s="37"/>
      <c r="B28" s="121" t="s">
        <v>266</v>
      </c>
      <c r="C28" s="122"/>
      <c r="D28" s="39" t="s">
        <v>22</v>
      </c>
      <c r="E28" s="136">
        <f t="shared" si="2"/>
        <v>127235</v>
      </c>
      <c r="F28" s="136"/>
      <c r="G28" s="136">
        <v>63518</v>
      </c>
      <c r="H28" s="136"/>
      <c r="I28" s="136">
        <v>63717</v>
      </c>
      <c r="J28" s="136"/>
      <c r="K28" s="136">
        <f t="shared" si="3"/>
        <v>72486</v>
      </c>
      <c r="L28" s="136"/>
      <c r="M28" s="136">
        <v>35310</v>
      </c>
      <c r="N28" s="136"/>
      <c r="O28" s="136">
        <v>37176</v>
      </c>
      <c r="P28" s="136"/>
      <c r="Q28" s="138">
        <f t="shared" si="4"/>
        <v>56.970173301371474</v>
      </c>
      <c r="R28" s="138"/>
      <c r="S28" s="138">
        <f t="shared" si="5"/>
        <v>55.5905412638937</v>
      </c>
      <c r="T28" s="138"/>
      <c r="U28" s="138">
        <f t="shared" si="6"/>
        <v>58.3454964923019</v>
      </c>
      <c r="V28" s="138"/>
    </row>
    <row r="29" spans="1:22" ht="16.5" customHeight="1">
      <c r="A29" s="37"/>
      <c r="B29" s="121" t="s">
        <v>268</v>
      </c>
      <c r="C29" s="122"/>
      <c r="D29" s="39" t="s">
        <v>24</v>
      </c>
      <c r="E29" s="136">
        <f t="shared" si="2"/>
        <v>128218</v>
      </c>
      <c r="F29" s="136"/>
      <c r="G29" s="136">
        <v>64039</v>
      </c>
      <c r="H29" s="136"/>
      <c r="I29" s="136">
        <v>64179</v>
      </c>
      <c r="J29" s="136"/>
      <c r="K29" s="136">
        <f t="shared" si="3"/>
        <v>56203</v>
      </c>
      <c r="L29" s="136"/>
      <c r="M29" s="136">
        <v>26515</v>
      </c>
      <c r="N29" s="136"/>
      <c r="O29" s="136">
        <v>29688</v>
      </c>
      <c r="P29" s="136"/>
      <c r="Q29" s="138">
        <f t="shared" si="4"/>
        <v>43.83393907251712</v>
      </c>
      <c r="R29" s="138"/>
      <c r="S29" s="138">
        <f t="shared" si="5"/>
        <v>41.404456659223285</v>
      </c>
      <c r="T29" s="138"/>
      <c r="U29" s="138">
        <f t="shared" si="6"/>
        <v>46.25812181554714</v>
      </c>
      <c r="V29" s="138"/>
    </row>
    <row r="30" spans="1:22" ht="16.5" customHeight="1">
      <c r="A30" s="37"/>
      <c r="B30" s="121" t="s">
        <v>269</v>
      </c>
      <c r="C30" s="122"/>
      <c r="D30" s="39" t="s">
        <v>20</v>
      </c>
      <c r="E30" s="136">
        <f t="shared" si="2"/>
        <v>131660</v>
      </c>
      <c r="F30" s="136"/>
      <c r="G30" s="136">
        <v>65832</v>
      </c>
      <c r="H30" s="136"/>
      <c r="I30" s="136">
        <v>65828</v>
      </c>
      <c r="J30" s="136"/>
      <c r="K30" s="136">
        <f t="shared" si="3"/>
        <v>79889</v>
      </c>
      <c r="L30" s="136"/>
      <c r="M30" s="136">
        <v>39405</v>
      </c>
      <c r="N30" s="136"/>
      <c r="O30" s="136">
        <v>40484</v>
      </c>
      <c r="P30" s="136"/>
      <c r="Q30" s="138">
        <f t="shared" si="4"/>
        <v>60.67826219049066</v>
      </c>
      <c r="R30" s="138"/>
      <c r="S30" s="138">
        <f t="shared" si="5"/>
        <v>59.85690849434925</v>
      </c>
      <c r="T30" s="138"/>
      <c r="U30" s="138">
        <f t="shared" si="6"/>
        <v>61.49966579571004</v>
      </c>
      <c r="V30" s="138"/>
    </row>
    <row r="31" spans="1:22" ht="16.5" customHeight="1">
      <c r="A31" s="37"/>
      <c r="B31" s="121" t="s">
        <v>270</v>
      </c>
      <c r="C31" s="122"/>
      <c r="D31" s="40" t="s">
        <v>25</v>
      </c>
      <c r="E31" s="136">
        <f t="shared" si="2"/>
        <v>132570</v>
      </c>
      <c r="F31" s="136"/>
      <c r="G31" s="136">
        <v>66318</v>
      </c>
      <c r="H31" s="136"/>
      <c r="I31" s="136">
        <v>66252</v>
      </c>
      <c r="J31" s="136"/>
      <c r="K31" s="136">
        <f t="shared" si="3"/>
        <v>54149</v>
      </c>
      <c r="L31" s="136"/>
      <c r="M31" s="136">
        <v>26237</v>
      </c>
      <c r="N31" s="136"/>
      <c r="O31" s="136">
        <v>27912</v>
      </c>
      <c r="P31" s="136"/>
      <c r="Q31" s="138">
        <f t="shared" si="4"/>
        <v>40.8455910085238</v>
      </c>
      <c r="R31" s="138"/>
      <c r="S31" s="138">
        <f t="shared" si="5"/>
        <v>39.5624114116831</v>
      </c>
      <c r="T31" s="138"/>
      <c r="U31" s="138">
        <f t="shared" si="6"/>
        <v>42.13004890418402</v>
      </c>
      <c r="V31" s="138"/>
    </row>
    <row r="32" spans="1:22" ht="16.5" customHeight="1">
      <c r="A32" s="37"/>
      <c r="B32" s="121" t="s">
        <v>271</v>
      </c>
      <c r="C32" s="122"/>
      <c r="D32" s="39" t="s">
        <v>19</v>
      </c>
      <c r="E32" s="136">
        <f t="shared" si="2"/>
        <v>131138</v>
      </c>
      <c r="F32" s="136"/>
      <c r="G32" s="136">
        <v>65489</v>
      </c>
      <c r="H32" s="136"/>
      <c r="I32" s="136">
        <v>65649</v>
      </c>
      <c r="J32" s="136"/>
      <c r="K32" s="136">
        <f t="shared" si="3"/>
        <v>63788</v>
      </c>
      <c r="L32" s="136"/>
      <c r="M32" s="136">
        <v>30734</v>
      </c>
      <c r="N32" s="136"/>
      <c r="O32" s="136">
        <v>33054</v>
      </c>
      <c r="P32" s="136"/>
      <c r="Q32" s="138">
        <f t="shared" si="4"/>
        <v>48.641888697402734</v>
      </c>
      <c r="R32" s="138"/>
      <c r="S32" s="138">
        <f t="shared" si="5"/>
        <v>46.93001878178015</v>
      </c>
      <c r="T32" s="138"/>
      <c r="U32" s="138">
        <f t="shared" si="6"/>
        <v>50.349586436960195</v>
      </c>
      <c r="V32" s="138"/>
    </row>
    <row r="33" spans="1:22" ht="16.5" customHeight="1">
      <c r="A33" s="37"/>
      <c r="B33" s="121" t="s">
        <v>272</v>
      </c>
      <c r="C33" s="122"/>
      <c r="D33" s="39" t="s">
        <v>23</v>
      </c>
      <c r="E33" s="136">
        <f t="shared" si="2"/>
        <v>132668</v>
      </c>
      <c r="F33" s="136"/>
      <c r="G33" s="136">
        <v>66371</v>
      </c>
      <c r="H33" s="136"/>
      <c r="I33" s="136">
        <v>66297</v>
      </c>
      <c r="J33" s="136"/>
      <c r="K33" s="136">
        <f t="shared" si="3"/>
        <v>70089</v>
      </c>
      <c r="L33" s="136"/>
      <c r="M33" s="136">
        <v>34652</v>
      </c>
      <c r="N33" s="136"/>
      <c r="O33" s="136">
        <v>35437</v>
      </c>
      <c r="P33" s="136"/>
      <c r="Q33" s="138">
        <f t="shared" si="4"/>
        <v>52.83037356408479</v>
      </c>
      <c r="R33" s="138"/>
      <c r="S33" s="138">
        <f t="shared" si="5"/>
        <v>52.20954935137334</v>
      </c>
      <c r="T33" s="138"/>
      <c r="U33" s="138">
        <f t="shared" si="6"/>
        <v>53.4518907341207</v>
      </c>
      <c r="V33" s="138"/>
    </row>
    <row r="34" spans="1:22" ht="16.5" customHeight="1">
      <c r="A34" s="37"/>
      <c r="B34" s="121" t="s">
        <v>273</v>
      </c>
      <c r="C34" s="122"/>
      <c r="D34" s="39" t="s">
        <v>21</v>
      </c>
      <c r="E34" s="136">
        <f t="shared" si="2"/>
        <v>131127</v>
      </c>
      <c r="F34" s="136"/>
      <c r="G34" s="136">
        <v>65535</v>
      </c>
      <c r="H34" s="136"/>
      <c r="I34" s="136">
        <v>65592</v>
      </c>
      <c r="J34" s="136"/>
      <c r="K34" s="136">
        <f t="shared" si="3"/>
        <v>69301</v>
      </c>
      <c r="L34" s="136"/>
      <c r="M34" s="136">
        <v>32467</v>
      </c>
      <c r="N34" s="136"/>
      <c r="O34" s="136">
        <v>36834</v>
      </c>
      <c r="P34" s="136"/>
      <c r="Q34" s="138">
        <f t="shared" si="4"/>
        <v>52.85029017669892</v>
      </c>
      <c r="R34" s="138"/>
      <c r="S34" s="138">
        <f t="shared" si="5"/>
        <v>49.541466392004274</v>
      </c>
      <c r="T34" s="138"/>
      <c r="U34" s="138">
        <f aca="true" t="shared" si="7" ref="U34:U40">O34/I34*100</f>
        <v>56.15623856567874</v>
      </c>
      <c r="V34" s="138"/>
    </row>
    <row r="35" spans="1:22" ht="16.5" customHeight="1">
      <c r="A35" s="37"/>
      <c r="B35" s="121" t="s">
        <v>274</v>
      </c>
      <c r="C35" s="122"/>
      <c r="D35" s="39" t="s">
        <v>22</v>
      </c>
      <c r="E35" s="136">
        <f aca="true" t="shared" si="8" ref="E35:E40">G35+I35</f>
        <v>133827</v>
      </c>
      <c r="F35" s="136"/>
      <c r="G35" s="136">
        <v>66983</v>
      </c>
      <c r="H35" s="136"/>
      <c r="I35" s="136">
        <v>66844</v>
      </c>
      <c r="J35" s="136"/>
      <c r="K35" s="136">
        <f aca="true" t="shared" si="9" ref="K35:K40">M35+O35</f>
        <v>59837</v>
      </c>
      <c r="L35" s="136"/>
      <c r="M35" s="136">
        <v>28769</v>
      </c>
      <c r="N35" s="136"/>
      <c r="O35" s="136">
        <v>31068</v>
      </c>
      <c r="P35" s="136"/>
      <c r="Q35" s="138">
        <f aca="true" t="shared" si="10" ref="Q35:Q40">K35/E35*100</f>
        <v>44.71220306814021</v>
      </c>
      <c r="R35" s="138"/>
      <c r="S35" s="138">
        <f aca="true" t="shared" si="11" ref="S35:S40">M35/G35*100</f>
        <v>42.94970365615156</v>
      </c>
      <c r="T35" s="138"/>
      <c r="U35" s="138">
        <f t="shared" si="7"/>
        <v>46.47836754233738</v>
      </c>
      <c r="V35" s="138"/>
    </row>
    <row r="36" spans="1:22" ht="16.5" customHeight="1">
      <c r="A36" s="37"/>
      <c r="B36" s="121" t="s">
        <v>275</v>
      </c>
      <c r="C36" s="122"/>
      <c r="D36" s="39" t="s">
        <v>24</v>
      </c>
      <c r="E36" s="136">
        <f t="shared" si="8"/>
        <v>133941</v>
      </c>
      <c r="F36" s="136"/>
      <c r="G36" s="136">
        <v>67034</v>
      </c>
      <c r="H36" s="136"/>
      <c r="I36" s="136">
        <v>66907</v>
      </c>
      <c r="J36" s="136"/>
      <c r="K36" s="136">
        <f t="shared" si="9"/>
        <v>60455</v>
      </c>
      <c r="L36" s="136"/>
      <c r="M36" s="136">
        <v>28600</v>
      </c>
      <c r="N36" s="136"/>
      <c r="O36" s="136">
        <v>31855</v>
      </c>
      <c r="P36" s="136"/>
      <c r="Q36" s="138">
        <f t="shared" si="10"/>
        <v>45.135544754780085</v>
      </c>
      <c r="R36" s="138"/>
      <c r="S36" s="138">
        <f t="shared" si="11"/>
        <v>42.6649163111257</v>
      </c>
      <c r="T36" s="138"/>
      <c r="U36" s="138">
        <f t="shared" si="7"/>
        <v>47.610862839463735</v>
      </c>
      <c r="V36" s="138"/>
    </row>
    <row r="37" spans="1:22" ht="16.5" customHeight="1">
      <c r="A37" s="37"/>
      <c r="B37" s="121" t="s">
        <v>276</v>
      </c>
      <c r="C37" s="122"/>
      <c r="D37" s="39" t="s">
        <v>20</v>
      </c>
      <c r="E37" s="136">
        <f t="shared" si="8"/>
        <v>136158</v>
      </c>
      <c r="F37" s="136"/>
      <c r="G37" s="136">
        <v>68174</v>
      </c>
      <c r="H37" s="136"/>
      <c r="I37" s="136">
        <v>67984</v>
      </c>
      <c r="J37" s="136"/>
      <c r="K37" s="136">
        <f t="shared" si="9"/>
        <v>78389</v>
      </c>
      <c r="L37" s="136"/>
      <c r="M37" s="136">
        <v>38979</v>
      </c>
      <c r="N37" s="136"/>
      <c r="O37" s="136">
        <v>39410</v>
      </c>
      <c r="P37" s="136"/>
      <c r="Q37" s="138">
        <f t="shared" si="10"/>
        <v>57.57208537140674</v>
      </c>
      <c r="R37" s="138"/>
      <c r="S37" s="138">
        <f t="shared" si="11"/>
        <v>57.17575615337225</v>
      </c>
      <c r="T37" s="138"/>
      <c r="U37" s="138">
        <f t="shared" si="7"/>
        <v>57.96952224052718</v>
      </c>
      <c r="V37" s="138"/>
    </row>
    <row r="38" spans="1:22" ht="16.5" customHeight="1">
      <c r="A38" s="37"/>
      <c r="B38" s="121" t="s">
        <v>277</v>
      </c>
      <c r="C38" s="122"/>
      <c r="D38" s="39" t="s">
        <v>23</v>
      </c>
      <c r="E38" s="136">
        <f t="shared" si="8"/>
        <v>137229</v>
      </c>
      <c r="F38" s="136"/>
      <c r="G38" s="136">
        <v>68621</v>
      </c>
      <c r="H38" s="136"/>
      <c r="I38" s="136">
        <v>68608</v>
      </c>
      <c r="J38" s="136"/>
      <c r="K38" s="136">
        <f t="shared" si="9"/>
        <v>77515</v>
      </c>
      <c r="L38" s="136"/>
      <c r="M38" s="136">
        <v>38438</v>
      </c>
      <c r="N38" s="136"/>
      <c r="O38" s="136">
        <v>39077</v>
      </c>
      <c r="P38" s="136"/>
      <c r="Q38" s="138">
        <f t="shared" si="10"/>
        <v>56.48587397707482</v>
      </c>
      <c r="R38" s="138"/>
      <c r="S38" s="138">
        <f t="shared" si="11"/>
        <v>56.014922545576425</v>
      </c>
      <c r="T38" s="138"/>
      <c r="U38" s="138">
        <f t="shared" si="7"/>
        <v>56.95691464552238</v>
      </c>
      <c r="V38" s="138"/>
    </row>
    <row r="39" spans="1:22" ht="16.5" customHeight="1">
      <c r="A39" s="37"/>
      <c r="B39" s="121" t="s">
        <v>278</v>
      </c>
      <c r="C39" s="122"/>
      <c r="D39" s="39" t="s">
        <v>19</v>
      </c>
      <c r="E39" s="136">
        <f>G39+I39</f>
        <v>137204</v>
      </c>
      <c r="F39" s="136"/>
      <c r="G39" s="136">
        <v>68419</v>
      </c>
      <c r="H39" s="136"/>
      <c r="I39" s="136">
        <v>68785</v>
      </c>
      <c r="J39" s="136"/>
      <c r="K39" s="136">
        <f>M39+O39</f>
        <v>56554</v>
      </c>
      <c r="L39" s="136"/>
      <c r="M39" s="136">
        <v>27877</v>
      </c>
      <c r="N39" s="136"/>
      <c r="O39" s="136">
        <v>28677</v>
      </c>
      <c r="P39" s="136"/>
      <c r="Q39" s="138">
        <f>K39/E39*100</f>
        <v>41.21891490044022</v>
      </c>
      <c r="R39" s="138"/>
      <c r="S39" s="138">
        <f>M39/G39*100</f>
        <v>40.74453002820854</v>
      </c>
      <c r="T39" s="138"/>
      <c r="U39" s="138">
        <f>O39/I39*100</f>
        <v>41.69077560514647</v>
      </c>
      <c r="V39" s="138"/>
    </row>
    <row r="40" spans="1:22" ht="16.5" customHeight="1">
      <c r="A40" s="37"/>
      <c r="B40" s="121" t="s">
        <v>279</v>
      </c>
      <c r="C40" s="122"/>
      <c r="D40" s="39" t="s">
        <v>20</v>
      </c>
      <c r="E40" s="136">
        <f t="shared" si="8"/>
        <v>138656</v>
      </c>
      <c r="F40" s="136"/>
      <c r="G40" s="136">
        <v>69226</v>
      </c>
      <c r="H40" s="136"/>
      <c r="I40" s="136">
        <v>69430</v>
      </c>
      <c r="J40" s="136"/>
      <c r="K40" s="136">
        <f t="shared" si="9"/>
        <v>90248</v>
      </c>
      <c r="L40" s="136"/>
      <c r="M40" s="136">
        <v>44545</v>
      </c>
      <c r="N40" s="136"/>
      <c r="O40" s="136">
        <v>45703</v>
      </c>
      <c r="P40" s="136"/>
      <c r="Q40" s="138">
        <f t="shared" si="10"/>
        <v>65.08769905377336</v>
      </c>
      <c r="R40" s="138"/>
      <c r="S40" s="138">
        <f t="shared" si="11"/>
        <v>64.34721058561811</v>
      </c>
      <c r="T40" s="138"/>
      <c r="U40" s="138">
        <f t="shared" si="7"/>
        <v>65.82601181045658</v>
      </c>
      <c r="V40" s="138"/>
    </row>
    <row r="41" spans="1:22" ht="16.5" customHeight="1">
      <c r="A41" s="37"/>
      <c r="B41" s="121" t="s">
        <v>280</v>
      </c>
      <c r="C41" s="122"/>
      <c r="D41" s="39" t="s">
        <v>21</v>
      </c>
      <c r="E41" s="136">
        <f aca="true" t="shared" si="12" ref="E41:E47">G41+I41</f>
        <v>136847</v>
      </c>
      <c r="F41" s="136"/>
      <c r="G41" s="136">
        <v>68196</v>
      </c>
      <c r="H41" s="136"/>
      <c r="I41" s="136">
        <v>68651</v>
      </c>
      <c r="J41" s="136"/>
      <c r="K41" s="136">
        <f aca="true" t="shared" si="13" ref="K41:K47">M41+O41</f>
        <v>66781</v>
      </c>
      <c r="L41" s="136"/>
      <c r="M41" s="136">
        <v>31555</v>
      </c>
      <c r="N41" s="136"/>
      <c r="O41" s="136">
        <v>35226</v>
      </c>
      <c r="P41" s="136"/>
      <c r="Q41" s="138">
        <f aca="true" t="shared" si="14" ref="Q41:Q47">K41/E41*100</f>
        <v>48.79975447032087</v>
      </c>
      <c r="R41" s="138"/>
      <c r="S41" s="138">
        <f aca="true" t="shared" si="15" ref="S41:S47">M41/G41*100</f>
        <v>46.27104228987037</v>
      </c>
      <c r="T41" s="138"/>
      <c r="U41" s="138">
        <f aca="true" t="shared" si="16" ref="U41:U47">O41/I41*100</f>
        <v>51.31170703995572</v>
      </c>
      <c r="V41" s="138"/>
    </row>
    <row r="42" spans="1:22" ht="16.5" customHeight="1">
      <c r="A42" s="37"/>
      <c r="B42" s="119" t="s">
        <v>281</v>
      </c>
      <c r="C42" s="122"/>
      <c r="D42" s="39" t="s">
        <v>22</v>
      </c>
      <c r="E42" s="136">
        <f t="shared" si="12"/>
        <v>139675</v>
      </c>
      <c r="F42" s="136"/>
      <c r="G42" s="136">
        <v>69619</v>
      </c>
      <c r="H42" s="136"/>
      <c r="I42" s="136">
        <v>70056</v>
      </c>
      <c r="J42" s="136"/>
      <c r="K42" s="136">
        <f t="shared" si="13"/>
        <v>73921</v>
      </c>
      <c r="L42" s="136"/>
      <c r="M42" s="136">
        <v>36136</v>
      </c>
      <c r="N42" s="136"/>
      <c r="O42" s="136">
        <v>37785</v>
      </c>
      <c r="P42" s="136"/>
      <c r="Q42" s="138">
        <f t="shared" si="14"/>
        <v>52.92357257920172</v>
      </c>
      <c r="R42" s="138"/>
      <c r="S42" s="138">
        <f t="shared" si="15"/>
        <v>51.90537066030825</v>
      </c>
      <c r="T42" s="138"/>
      <c r="U42" s="138">
        <f t="shared" si="16"/>
        <v>53.93542309009934</v>
      </c>
      <c r="V42" s="138"/>
    </row>
    <row r="43" spans="1:22" ht="16.5" customHeight="1">
      <c r="A43" s="37"/>
      <c r="B43" s="121" t="s">
        <v>282</v>
      </c>
      <c r="C43" s="122"/>
      <c r="D43" s="39" t="s">
        <v>23</v>
      </c>
      <c r="E43" s="136">
        <f t="shared" si="12"/>
        <v>141631</v>
      </c>
      <c r="F43" s="136"/>
      <c r="G43" s="136">
        <v>70721</v>
      </c>
      <c r="H43" s="136"/>
      <c r="I43" s="136">
        <v>70910</v>
      </c>
      <c r="J43" s="136"/>
      <c r="K43" s="136">
        <f t="shared" si="13"/>
        <v>82835</v>
      </c>
      <c r="L43" s="136"/>
      <c r="M43" s="136">
        <v>41349</v>
      </c>
      <c r="N43" s="136"/>
      <c r="O43" s="136">
        <v>41486</v>
      </c>
      <c r="P43" s="136"/>
      <c r="Q43" s="138">
        <f t="shared" si="14"/>
        <v>58.48648953971941</v>
      </c>
      <c r="R43" s="138"/>
      <c r="S43" s="138">
        <f t="shared" si="15"/>
        <v>58.46778184697614</v>
      </c>
      <c r="T43" s="138"/>
      <c r="U43" s="138">
        <f t="shared" si="16"/>
        <v>58.50514736990552</v>
      </c>
      <c r="V43" s="138"/>
    </row>
    <row r="44" spans="1:22" ht="16.5" customHeight="1">
      <c r="A44" s="37"/>
      <c r="B44" s="119" t="s">
        <v>283</v>
      </c>
      <c r="C44" s="122"/>
      <c r="D44" s="39" t="s">
        <v>24</v>
      </c>
      <c r="E44" s="136">
        <f t="shared" si="12"/>
        <v>139533</v>
      </c>
      <c r="F44" s="136"/>
      <c r="G44" s="136">
        <v>69571</v>
      </c>
      <c r="H44" s="136"/>
      <c r="I44" s="136">
        <v>69962</v>
      </c>
      <c r="J44" s="136"/>
      <c r="K44" s="136">
        <f t="shared" si="13"/>
        <v>59807</v>
      </c>
      <c r="L44" s="136"/>
      <c r="M44" s="136">
        <v>28634</v>
      </c>
      <c r="N44" s="136"/>
      <c r="O44" s="136">
        <v>31173</v>
      </c>
      <c r="P44" s="136"/>
      <c r="Q44" s="138">
        <f t="shared" si="14"/>
        <v>42.862261973869984</v>
      </c>
      <c r="R44" s="138"/>
      <c r="S44" s="138">
        <f t="shared" si="15"/>
        <v>41.157953745094936</v>
      </c>
      <c r="T44" s="138"/>
      <c r="U44" s="138">
        <f t="shared" si="16"/>
        <v>44.55704525313742</v>
      </c>
      <c r="V44" s="138"/>
    </row>
    <row r="45" spans="1:22" ht="16.5" customHeight="1">
      <c r="A45" s="37"/>
      <c r="B45" s="119" t="s">
        <v>283</v>
      </c>
      <c r="C45" s="122"/>
      <c r="D45" s="40" t="s">
        <v>122</v>
      </c>
      <c r="E45" s="136">
        <f t="shared" si="12"/>
        <v>139533</v>
      </c>
      <c r="F45" s="136"/>
      <c r="G45" s="139">
        <v>69571</v>
      </c>
      <c r="H45" s="139"/>
      <c r="I45" s="139">
        <v>69962</v>
      </c>
      <c r="J45" s="139"/>
      <c r="K45" s="139">
        <f t="shared" si="13"/>
        <v>59717</v>
      </c>
      <c r="L45" s="139"/>
      <c r="M45" s="139">
        <v>28592</v>
      </c>
      <c r="N45" s="139"/>
      <c r="O45" s="139">
        <v>31125</v>
      </c>
      <c r="P45" s="139"/>
      <c r="Q45" s="140">
        <f t="shared" si="14"/>
        <v>42.79776110310822</v>
      </c>
      <c r="R45" s="140"/>
      <c r="S45" s="140">
        <f t="shared" si="15"/>
        <v>41.09758376334967</v>
      </c>
      <c r="T45" s="140"/>
      <c r="U45" s="140">
        <f t="shared" si="16"/>
        <v>44.488436579857634</v>
      </c>
      <c r="V45" s="140"/>
    </row>
    <row r="46" spans="1:22" ht="16.5" customHeight="1">
      <c r="A46" s="37"/>
      <c r="B46" s="119" t="s">
        <v>284</v>
      </c>
      <c r="C46" s="122"/>
      <c r="D46" s="39" t="s">
        <v>19</v>
      </c>
      <c r="E46" s="130">
        <f t="shared" si="12"/>
        <v>142610</v>
      </c>
      <c r="F46" s="130"/>
      <c r="G46" s="130">
        <v>71210</v>
      </c>
      <c r="H46" s="130"/>
      <c r="I46" s="130">
        <v>71400</v>
      </c>
      <c r="J46" s="130"/>
      <c r="K46" s="130">
        <f t="shared" si="13"/>
        <v>72309</v>
      </c>
      <c r="L46" s="130"/>
      <c r="M46" s="130">
        <v>36256</v>
      </c>
      <c r="N46" s="130"/>
      <c r="O46" s="130">
        <v>36053</v>
      </c>
      <c r="P46" s="130"/>
      <c r="Q46" s="131">
        <f t="shared" si="14"/>
        <v>50.70401795105533</v>
      </c>
      <c r="R46" s="131"/>
      <c r="S46" s="131">
        <f t="shared" si="15"/>
        <v>50.91419744417919</v>
      </c>
      <c r="T46" s="131"/>
      <c r="U46" s="131">
        <f t="shared" si="16"/>
        <v>50.494397759103634</v>
      </c>
      <c r="V46" s="131"/>
    </row>
    <row r="47" spans="1:22" ht="16.5" customHeight="1">
      <c r="A47" s="37"/>
      <c r="B47" s="119" t="s">
        <v>265</v>
      </c>
      <c r="C47" s="120"/>
      <c r="D47" s="39" t="s">
        <v>20</v>
      </c>
      <c r="E47" s="130">
        <f t="shared" si="12"/>
        <v>143877</v>
      </c>
      <c r="F47" s="130"/>
      <c r="G47" s="130">
        <v>71957</v>
      </c>
      <c r="H47" s="130"/>
      <c r="I47" s="130">
        <v>71920</v>
      </c>
      <c r="J47" s="130"/>
      <c r="K47" s="130">
        <f t="shared" si="13"/>
        <v>93833</v>
      </c>
      <c r="L47" s="130"/>
      <c r="M47" s="130">
        <v>47008</v>
      </c>
      <c r="N47" s="130"/>
      <c r="O47" s="130">
        <v>46825</v>
      </c>
      <c r="P47" s="130"/>
      <c r="Q47" s="131">
        <f t="shared" si="14"/>
        <v>65.2175121805431</v>
      </c>
      <c r="R47" s="131"/>
      <c r="S47" s="131">
        <f t="shared" si="15"/>
        <v>65.32790416498743</v>
      </c>
      <c r="T47" s="131"/>
      <c r="U47" s="131">
        <f t="shared" si="16"/>
        <v>65.10706340378198</v>
      </c>
      <c r="V47" s="131"/>
    </row>
    <row r="48" spans="1:22" ht="5.25" customHeight="1">
      <c r="A48" s="41"/>
      <c r="B48" s="118"/>
      <c r="C48" s="113"/>
      <c r="D48" s="42"/>
      <c r="E48" s="157"/>
      <c r="F48" s="157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9"/>
      <c r="R48" s="129"/>
      <c r="S48" s="129"/>
      <c r="T48" s="129"/>
      <c r="U48" s="129"/>
      <c r="V48" s="129"/>
    </row>
    <row r="49" spans="1:22" ht="13.5">
      <c r="A49" s="43" t="s">
        <v>141</v>
      </c>
      <c r="B49" s="33"/>
      <c r="C49" s="33"/>
      <c r="D49" s="33"/>
      <c r="E49" s="33"/>
      <c r="F49" s="33"/>
      <c r="G49" s="33"/>
      <c r="H49" s="33"/>
      <c r="I49" s="33"/>
      <c r="J49" s="33"/>
      <c r="K49" s="34"/>
      <c r="L49" s="34"/>
      <c r="M49" s="33"/>
      <c r="N49" s="34"/>
      <c r="O49" s="34"/>
      <c r="P49" s="33"/>
      <c r="Q49" s="34"/>
      <c r="R49" s="34"/>
      <c r="S49" s="33"/>
      <c r="T49" s="33"/>
      <c r="U49" s="33"/>
      <c r="V49" s="33"/>
    </row>
    <row r="50" spans="1:22" ht="13.5">
      <c r="A50" s="19"/>
      <c r="B50" s="1"/>
      <c r="C50" s="1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7" ht="13.5" customHeight="1"/>
  </sheetData>
  <mergeCells count="298">
    <mergeCell ref="U47:V47"/>
    <mergeCell ref="G46:H46"/>
    <mergeCell ref="S46:T46"/>
    <mergeCell ref="U46:V46"/>
    <mergeCell ref="O47:P47"/>
    <mergeCell ref="Q47:R47"/>
    <mergeCell ref="S47:T47"/>
    <mergeCell ref="O46:P46"/>
    <mergeCell ref="Q46:R46"/>
    <mergeCell ref="E47:F47"/>
    <mergeCell ref="I47:J47"/>
    <mergeCell ref="K47:L47"/>
    <mergeCell ref="M47:N47"/>
    <mergeCell ref="G47:H47"/>
    <mergeCell ref="Q37:R37"/>
    <mergeCell ref="H16:J16"/>
    <mergeCell ref="K16:M16"/>
    <mergeCell ref="E46:F46"/>
    <mergeCell ref="I46:J46"/>
    <mergeCell ref="K46:L46"/>
    <mergeCell ref="M46:N46"/>
    <mergeCell ref="Q16:S16"/>
    <mergeCell ref="S37:T37"/>
    <mergeCell ref="M41:N41"/>
    <mergeCell ref="N13:P13"/>
    <mergeCell ref="Q13:S13"/>
    <mergeCell ref="T13:V13"/>
    <mergeCell ref="M37:N37"/>
    <mergeCell ref="U37:V37"/>
    <mergeCell ref="O37:P37"/>
    <mergeCell ref="Q33:R33"/>
    <mergeCell ref="T16:V16"/>
    <mergeCell ref="S33:T33"/>
    <mergeCell ref="U33:V33"/>
    <mergeCell ref="Q39:R39"/>
    <mergeCell ref="Q40:R40"/>
    <mergeCell ref="S39:T39"/>
    <mergeCell ref="O41:P41"/>
    <mergeCell ref="Q41:R41"/>
    <mergeCell ref="S40:T40"/>
    <mergeCell ref="K40:L40"/>
    <mergeCell ref="O39:P39"/>
    <mergeCell ref="M39:N39"/>
    <mergeCell ref="I40:J40"/>
    <mergeCell ref="M40:N40"/>
    <mergeCell ref="O40:P40"/>
    <mergeCell ref="E28:F28"/>
    <mergeCell ref="M25:N25"/>
    <mergeCell ref="A13:D13"/>
    <mergeCell ref="E13:G13"/>
    <mergeCell ref="H13:J13"/>
    <mergeCell ref="K13:M13"/>
    <mergeCell ref="N16:P16"/>
    <mergeCell ref="M27:N27"/>
    <mergeCell ref="G28:H28"/>
    <mergeCell ref="I28:J28"/>
    <mergeCell ref="K28:L28"/>
    <mergeCell ref="M28:N28"/>
    <mergeCell ref="G27:H27"/>
    <mergeCell ref="I27:J27"/>
    <mergeCell ref="O48:P48"/>
    <mergeCell ref="G38:H38"/>
    <mergeCell ref="I38:J38"/>
    <mergeCell ref="K38:L38"/>
    <mergeCell ref="M38:N38"/>
    <mergeCell ref="O38:P38"/>
    <mergeCell ref="G41:H41"/>
    <mergeCell ref="I41:J41"/>
    <mergeCell ref="K41:L41"/>
    <mergeCell ref="G48:H48"/>
    <mergeCell ref="I48:J48"/>
    <mergeCell ref="K48:L48"/>
    <mergeCell ref="M48:N48"/>
    <mergeCell ref="U34:V34"/>
    <mergeCell ref="Q48:R48"/>
    <mergeCell ref="S48:T48"/>
    <mergeCell ref="U48:V48"/>
    <mergeCell ref="Q38:R38"/>
    <mergeCell ref="S38:T38"/>
    <mergeCell ref="S41:T41"/>
    <mergeCell ref="Q36:R36"/>
    <mergeCell ref="S36:T36"/>
    <mergeCell ref="U35:V35"/>
    <mergeCell ref="Q35:R35"/>
    <mergeCell ref="S35:T35"/>
    <mergeCell ref="Q34:R34"/>
    <mergeCell ref="S34:T34"/>
    <mergeCell ref="I33:J33"/>
    <mergeCell ref="K33:L33"/>
    <mergeCell ref="M33:N33"/>
    <mergeCell ref="O33:P33"/>
    <mergeCell ref="I34:J34"/>
    <mergeCell ref="K34:L34"/>
    <mergeCell ref="M34:N34"/>
    <mergeCell ref="I32:J32"/>
    <mergeCell ref="K32:L32"/>
    <mergeCell ref="M32:N32"/>
    <mergeCell ref="O32:P32"/>
    <mergeCell ref="Q28:R28"/>
    <mergeCell ref="S28:T28"/>
    <mergeCell ref="U28:V28"/>
    <mergeCell ref="U30:V30"/>
    <mergeCell ref="Q30:R30"/>
    <mergeCell ref="S30:T30"/>
    <mergeCell ref="S29:T29"/>
    <mergeCell ref="G33:H33"/>
    <mergeCell ref="G34:H34"/>
    <mergeCell ref="G35:H35"/>
    <mergeCell ref="O28:P28"/>
    <mergeCell ref="K30:L30"/>
    <mergeCell ref="M30:N30"/>
    <mergeCell ref="K29:L29"/>
    <mergeCell ref="O30:P30"/>
    <mergeCell ref="O31:P31"/>
    <mergeCell ref="G32:H32"/>
    <mergeCell ref="Q42:R42"/>
    <mergeCell ref="S42:T42"/>
    <mergeCell ref="U42:V42"/>
    <mergeCell ref="U29:V29"/>
    <mergeCell ref="Q31:R31"/>
    <mergeCell ref="S31:T31"/>
    <mergeCell ref="U31:V31"/>
    <mergeCell ref="Q32:R32"/>
    <mergeCell ref="S32:T32"/>
    <mergeCell ref="U32:V32"/>
    <mergeCell ref="U45:V45"/>
    <mergeCell ref="U44:V44"/>
    <mergeCell ref="U43:V43"/>
    <mergeCell ref="U36:V36"/>
    <mergeCell ref="U38:V38"/>
    <mergeCell ref="U41:V41"/>
    <mergeCell ref="U40:V40"/>
    <mergeCell ref="U39:V39"/>
    <mergeCell ref="E48:F48"/>
    <mergeCell ref="E27:F27"/>
    <mergeCell ref="I31:J31"/>
    <mergeCell ref="K31:L31"/>
    <mergeCell ref="K27:L27"/>
    <mergeCell ref="G29:H29"/>
    <mergeCell ref="I29:J29"/>
    <mergeCell ref="G30:H30"/>
    <mergeCell ref="I30:J30"/>
    <mergeCell ref="G31:H31"/>
    <mergeCell ref="E42:F42"/>
    <mergeCell ref="G42:H42"/>
    <mergeCell ref="E31:F31"/>
    <mergeCell ref="E32:F32"/>
    <mergeCell ref="E33:F33"/>
    <mergeCell ref="E34:F34"/>
    <mergeCell ref="E35:F35"/>
    <mergeCell ref="E36:F36"/>
    <mergeCell ref="G40:H40"/>
    <mergeCell ref="G36:H36"/>
    <mergeCell ref="E30:F30"/>
    <mergeCell ref="E38:F38"/>
    <mergeCell ref="E41:F41"/>
    <mergeCell ref="E39:F39"/>
    <mergeCell ref="E40:F40"/>
    <mergeCell ref="E37:F37"/>
    <mergeCell ref="E29:F29"/>
    <mergeCell ref="Q24:V24"/>
    <mergeCell ref="K25:L25"/>
    <mergeCell ref="I25:J25"/>
    <mergeCell ref="G25:H25"/>
    <mergeCell ref="O27:P27"/>
    <mergeCell ref="M29:N29"/>
    <mergeCell ref="O29:P29"/>
    <mergeCell ref="Q27:R27"/>
    <mergeCell ref="E24:J24"/>
    <mergeCell ref="H8:J8"/>
    <mergeCell ref="K8:M8"/>
    <mergeCell ref="N8:P8"/>
    <mergeCell ref="T8:V8"/>
    <mergeCell ref="Q8:S8"/>
    <mergeCell ref="H9:J9"/>
    <mergeCell ref="K9:M9"/>
    <mergeCell ref="H12:J12"/>
    <mergeCell ref="K12:M12"/>
    <mergeCell ref="H10:J10"/>
    <mergeCell ref="K10:M10"/>
    <mergeCell ref="H11:J11"/>
    <mergeCell ref="K11:M11"/>
    <mergeCell ref="N10:P10"/>
    <mergeCell ref="T10:V10"/>
    <mergeCell ref="H17:J17"/>
    <mergeCell ref="K17:M17"/>
    <mergeCell ref="Q12:S12"/>
    <mergeCell ref="Q10:S10"/>
    <mergeCell ref="N17:P17"/>
    <mergeCell ref="T11:V11"/>
    <mergeCell ref="N11:P11"/>
    <mergeCell ref="Q11:S11"/>
    <mergeCell ref="Q7:S7"/>
    <mergeCell ref="T7:V7"/>
    <mergeCell ref="K24:P24"/>
    <mergeCell ref="N9:P9"/>
    <mergeCell ref="T9:V9"/>
    <mergeCell ref="Q9:S9"/>
    <mergeCell ref="Q17:S17"/>
    <mergeCell ref="T17:V17"/>
    <mergeCell ref="T12:V12"/>
    <mergeCell ref="N15:P15"/>
    <mergeCell ref="E25:F25"/>
    <mergeCell ref="N12:P12"/>
    <mergeCell ref="K15:M15"/>
    <mergeCell ref="E7:G7"/>
    <mergeCell ref="E8:G8"/>
    <mergeCell ref="E9:G9"/>
    <mergeCell ref="E10:G10"/>
    <mergeCell ref="H7:J7"/>
    <mergeCell ref="K7:M7"/>
    <mergeCell ref="N7:P7"/>
    <mergeCell ref="E11:G11"/>
    <mergeCell ref="A14:D14"/>
    <mergeCell ref="E12:G12"/>
    <mergeCell ref="A16:D16"/>
    <mergeCell ref="E16:G16"/>
    <mergeCell ref="A11:D11"/>
    <mergeCell ref="A15:D15"/>
    <mergeCell ref="E15:G15"/>
    <mergeCell ref="A12:D12"/>
    <mergeCell ref="D24:D25"/>
    <mergeCell ref="A7:D7"/>
    <mergeCell ref="A8:D8"/>
    <mergeCell ref="A9:D9"/>
    <mergeCell ref="A10:D10"/>
    <mergeCell ref="A24:C25"/>
    <mergeCell ref="A17:D17"/>
    <mergeCell ref="A4:D5"/>
    <mergeCell ref="Q5:S5"/>
    <mergeCell ref="T5:V5"/>
    <mergeCell ref="E4:M4"/>
    <mergeCell ref="N4:V4"/>
    <mergeCell ref="E5:G5"/>
    <mergeCell ref="H5:J5"/>
    <mergeCell ref="K5:M5"/>
    <mergeCell ref="N5:P5"/>
    <mergeCell ref="I36:J36"/>
    <mergeCell ref="K39:L39"/>
    <mergeCell ref="G37:H37"/>
    <mergeCell ref="K36:L36"/>
    <mergeCell ref="G39:H39"/>
    <mergeCell ref="I39:J39"/>
    <mergeCell ref="I37:J37"/>
    <mergeCell ref="K37:L37"/>
    <mergeCell ref="H15:J15"/>
    <mergeCell ref="T15:V15"/>
    <mergeCell ref="I35:J35"/>
    <mergeCell ref="K35:L35"/>
    <mergeCell ref="O35:P35"/>
    <mergeCell ref="M35:N35"/>
    <mergeCell ref="Q15:S15"/>
    <mergeCell ref="U27:V27"/>
    <mergeCell ref="S27:T27"/>
    <mergeCell ref="Q29:R29"/>
    <mergeCell ref="E17:G17"/>
    <mergeCell ref="Q25:R25"/>
    <mergeCell ref="S25:T25"/>
    <mergeCell ref="Q14:S14"/>
    <mergeCell ref="T14:V14"/>
    <mergeCell ref="E14:G14"/>
    <mergeCell ref="H14:J14"/>
    <mergeCell ref="K14:M14"/>
    <mergeCell ref="N14:P14"/>
    <mergeCell ref="U25:V25"/>
    <mergeCell ref="I42:J42"/>
    <mergeCell ref="K42:L42"/>
    <mergeCell ref="M42:N42"/>
    <mergeCell ref="O42:P42"/>
    <mergeCell ref="E44:F44"/>
    <mergeCell ref="G44:H44"/>
    <mergeCell ref="I44:J44"/>
    <mergeCell ref="K44:L44"/>
    <mergeCell ref="M44:N44"/>
    <mergeCell ref="O44:P44"/>
    <mergeCell ref="Q44:R44"/>
    <mergeCell ref="S44:T44"/>
    <mergeCell ref="E45:F45"/>
    <mergeCell ref="G45:H45"/>
    <mergeCell ref="I45:J45"/>
    <mergeCell ref="K45:L45"/>
    <mergeCell ref="M45:N45"/>
    <mergeCell ref="O45:P45"/>
    <mergeCell ref="Q45:R45"/>
    <mergeCell ref="S45:T45"/>
    <mergeCell ref="Q43:R43"/>
    <mergeCell ref="S43:T43"/>
    <mergeCell ref="E43:F43"/>
    <mergeCell ref="G43:H43"/>
    <mergeCell ref="I43:J43"/>
    <mergeCell ref="K43:L43"/>
    <mergeCell ref="M36:N36"/>
    <mergeCell ref="O36:P36"/>
    <mergeCell ref="O25:P25"/>
    <mergeCell ref="M43:N43"/>
    <mergeCell ref="O43:P43"/>
    <mergeCell ref="M31:N31"/>
    <mergeCell ref="O34:P34"/>
  </mergeCells>
  <printOptions/>
  <pageMargins left="0.5905511811023623" right="0.5905511811023623" top="0.984251968503937" bottom="0.63" header="0.5118110236220472" footer="0.5118110236220472"/>
  <pageSetup horizontalDpi="400" verticalDpi="400" orientation="portrait" paperSize="9" r:id="rId1"/>
  <headerFooter alignWithMargins="0">
    <oddHeader>&amp;L&amp;8 174　　　選　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61"/>
  <sheetViews>
    <sheetView tabSelected="1" workbookViewId="0" topLeftCell="A1">
      <selection activeCell="H5" sqref="H5:J5"/>
    </sheetView>
  </sheetViews>
  <sheetFormatPr defaultColWidth="9.00390625" defaultRowHeight="13.5"/>
  <cols>
    <col min="1" max="1" width="5.00390625" style="0" customWidth="1"/>
    <col min="2" max="2" width="2.375" style="0" customWidth="1"/>
    <col min="3" max="3" width="2.25390625" style="0" customWidth="1"/>
    <col min="4" max="5" width="4.125" style="0" customWidth="1"/>
    <col min="6" max="6" width="4.375" style="0" customWidth="1"/>
    <col min="7" max="16" width="2.25390625" style="0" customWidth="1"/>
    <col min="17" max="17" width="4.375" style="0" customWidth="1"/>
    <col min="18" max="19" width="2.25390625" style="0" customWidth="1"/>
    <col min="20" max="20" width="4.375" style="0" customWidth="1"/>
    <col min="21" max="21" width="4.125" style="0" customWidth="1"/>
    <col min="22" max="22" width="4.375" style="0" customWidth="1"/>
    <col min="23" max="32" width="2.25390625" style="0" customWidth="1"/>
  </cols>
  <sheetData>
    <row r="1" spans="1:41" ht="26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22.5" customHeight="1">
      <c r="A2" s="31" t="s">
        <v>123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15"/>
      <c r="AH2" s="15"/>
      <c r="AI2" s="15"/>
      <c r="AJ2" s="15"/>
      <c r="AK2" s="15"/>
      <c r="AL2" s="15"/>
      <c r="AM2" s="15"/>
      <c r="AN2" s="15"/>
      <c r="AO2" s="15"/>
    </row>
    <row r="3" spans="1:41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45"/>
      <c r="Z3" s="45"/>
      <c r="AA3" s="45"/>
      <c r="AB3" s="45"/>
      <c r="AC3" s="45"/>
      <c r="AD3" s="45"/>
      <c r="AE3" s="45"/>
      <c r="AF3" s="57" t="s">
        <v>132</v>
      </c>
      <c r="AG3" s="15"/>
      <c r="AH3" s="15"/>
      <c r="AI3" s="15"/>
      <c r="AJ3" s="15"/>
      <c r="AK3" s="15"/>
      <c r="AL3" s="15"/>
      <c r="AM3" s="15"/>
      <c r="AN3" s="15"/>
      <c r="AO3" s="15"/>
    </row>
    <row r="4" spans="1:41" ht="27" customHeight="1">
      <c r="A4" s="146" t="s">
        <v>51</v>
      </c>
      <c r="B4" s="147"/>
      <c r="C4" s="147" t="s">
        <v>52</v>
      </c>
      <c r="D4" s="147"/>
      <c r="E4" s="147"/>
      <c r="F4" s="147"/>
      <c r="G4" s="147"/>
      <c r="H4" s="147" t="s">
        <v>17</v>
      </c>
      <c r="I4" s="147"/>
      <c r="J4" s="147"/>
      <c r="K4" s="147" t="s">
        <v>5</v>
      </c>
      <c r="L4" s="147"/>
      <c r="M4" s="147"/>
      <c r="N4" s="147" t="s">
        <v>6</v>
      </c>
      <c r="O4" s="147"/>
      <c r="P4" s="193"/>
      <c r="Q4" s="146" t="s">
        <v>51</v>
      </c>
      <c r="R4" s="147"/>
      <c r="S4" s="147" t="s">
        <v>53</v>
      </c>
      <c r="T4" s="147"/>
      <c r="U4" s="147"/>
      <c r="V4" s="147"/>
      <c r="W4" s="147"/>
      <c r="X4" s="147" t="s">
        <v>17</v>
      </c>
      <c r="Y4" s="147"/>
      <c r="Z4" s="147"/>
      <c r="AA4" s="147" t="s">
        <v>5</v>
      </c>
      <c r="AB4" s="147"/>
      <c r="AC4" s="147"/>
      <c r="AD4" s="147" t="s">
        <v>6</v>
      </c>
      <c r="AE4" s="147"/>
      <c r="AF4" s="149"/>
      <c r="AG4" s="15"/>
      <c r="AH4" s="15"/>
      <c r="AI4" s="15"/>
      <c r="AJ4" s="15"/>
      <c r="AK4" s="15"/>
      <c r="AL4" s="15"/>
      <c r="AM4" s="15"/>
      <c r="AN4" s="15"/>
      <c r="AO4" s="15"/>
    </row>
    <row r="5" spans="1:41" ht="5.25" customHeight="1">
      <c r="A5" s="164"/>
      <c r="B5" s="165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77"/>
      <c r="Q5" s="164"/>
      <c r="R5" s="165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5"/>
      <c r="AH5" s="15"/>
      <c r="AI5" s="15"/>
      <c r="AJ5" s="15"/>
      <c r="AK5" s="15"/>
      <c r="AL5" s="15"/>
      <c r="AM5" s="15"/>
      <c r="AN5" s="15"/>
      <c r="AO5" s="15"/>
    </row>
    <row r="6" spans="1:41" ht="13.5">
      <c r="A6" s="164"/>
      <c r="B6" s="165"/>
      <c r="C6" s="194" t="s">
        <v>54</v>
      </c>
      <c r="D6" s="194"/>
      <c r="E6" s="194"/>
      <c r="F6" s="194"/>
      <c r="G6" s="194"/>
      <c r="H6" s="189">
        <f>SUM(K6:P6)</f>
        <v>144431</v>
      </c>
      <c r="I6" s="189"/>
      <c r="J6" s="189"/>
      <c r="K6" s="189">
        <f>SUM(K8:M20,AA8:AC20)</f>
        <v>72247</v>
      </c>
      <c r="L6" s="189"/>
      <c r="M6" s="189"/>
      <c r="N6" s="190">
        <f>SUM(N8:P20,AD8:AF20)</f>
        <v>72184</v>
      </c>
      <c r="O6" s="190"/>
      <c r="P6" s="191"/>
      <c r="Q6" s="164"/>
      <c r="R6" s="165"/>
      <c r="S6" s="125"/>
      <c r="T6" s="125"/>
      <c r="U6" s="125"/>
      <c r="V6" s="125"/>
      <c r="W6" s="125"/>
      <c r="X6" s="176"/>
      <c r="Y6" s="176"/>
      <c r="Z6" s="176"/>
      <c r="AA6" s="176"/>
      <c r="AB6" s="176"/>
      <c r="AC6" s="176"/>
      <c r="AD6" s="176"/>
      <c r="AE6" s="176"/>
      <c r="AF6" s="176"/>
      <c r="AG6" s="29"/>
      <c r="AH6" s="15"/>
      <c r="AI6" s="15"/>
      <c r="AJ6" s="15"/>
      <c r="AK6" s="15"/>
      <c r="AL6" s="15"/>
      <c r="AM6" s="15"/>
      <c r="AN6" s="15"/>
      <c r="AO6" s="15"/>
    </row>
    <row r="7" spans="1:41" ht="5.25" customHeight="1">
      <c r="A7" s="164"/>
      <c r="B7" s="165"/>
      <c r="C7" s="181"/>
      <c r="D7" s="124"/>
      <c r="E7" s="124"/>
      <c r="F7" s="124"/>
      <c r="G7" s="124"/>
      <c r="H7" s="173"/>
      <c r="I7" s="173"/>
      <c r="J7" s="173"/>
      <c r="K7" s="173"/>
      <c r="L7" s="173"/>
      <c r="M7" s="173"/>
      <c r="N7" s="174"/>
      <c r="O7" s="174"/>
      <c r="P7" s="175"/>
      <c r="Q7" s="164"/>
      <c r="R7" s="165"/>
      <c r="S7" s="125"/>
      <c r="T7" s="125"/>
      <c r="U7" s="125"/>
      <c r="V7" s="125"/>
      <c r="W7" s="125"/>
      <c r="X7" s="176"/>
      <c r="Y7" s="176"/>
      <c r="Z7" s="176"/>
      <c r="AA7" s="176"/>
      <c r="AB7" s="176"/>
      <c r="AC7" s="176"/>
      <c r="AD7" s="176"/>
      <c r="AE7" s="176"/>
      <c r="AF7" s="176"/>
      <c r="AG7" s="29"/>
      <c r="AH7" s="15"/>
      <c r="AI7" s="15"/>
      <c r="AJ7" s="15"/>
      <c r="AK7" s="15"/>
      <c r="AL7" s="15"/>
      <c r="AM7" s="15"/>
      <c r="AN7" s="15"/>
      <c r="AO7" s="15"/>
    </row>
    <row r="8" spans="1:41" ht="13.5">
      <c r="A8" s="181">
        <v>1</v>
      </c>
      <c r="B8" s="166"/>
      <c r="C8" s="180" t="s">
        <v>55</v>
      </c>
      <c r="D8" s="180"/>
      <c r="E8" s="180"/>
      <c r="F8" s="180"/>
      <c r="G8" s="180"/>
      <c r="H8" s="173">
        <f>SUM(K8:P8)</f>
        <v>8875</v>
      </c>
      <c r="I8" s="173"/>
      <c r="J8" s="173"/>
      <c r="K8" s="178">
        <v>4346</v>
      </c>
      <c r="L8" s="178"/>
      <c r="M8" s="178"/>
      <c r="N8" s="174">
        <v>4529</v>
      </c>
      <c r="O8" s="174"/>
      <c r="P8" s="175"/>
      <c r="Q8" s="181">
        <v>14</v>
      </c>
      <c r="R8" s="166"/>
      <c r="S8" s="180" t="s">
        <v>67</v>
      </c>
      <c r="T8" s="180"/>
      <c r="U8" s="180"/>
      <c r="V8" s="180"/>
      <c r="W8" s="180"/>
      <c r="X8" s="173">
        <f>SUM(AA8:AF8)</f>
        <v>5966</v>
      </c>
      <c r="Y8" s="173"/>
      <c r="Z8" s="173"/>
      <c r="AA8" s="178">
        <v>2854</v>
      </c>
      <c r="AB8" s="178"/>
      <c r="AC8" s="178"/>
      <c r="AD8" s="178">
        <v>3112</v>
      </c>
      <c r="AE8" s="178"/>
      <c r="AF8" s="178"/>
      <c r="AG8" s="30"/>
      <c r="AH8" s="15"/>
      <c r="AI8" s="15"/>
      <c r="AJ8" s="15"/>
      <c r="AK8" s="15"/>
      <c r="AL8" s="15"/>
      <c r="AM8" s="15"/>
      <c r="AN8" s="15"/>
      <c r="AO8" s="15"/>
    </row>
    <row r="9" spans="1:41" ht="13.5">
      <c r="A9" s="181">
        <v>2</v>
      </c>
      <c r="B9" s="166"/>
      <c r="C9" s="180" t="s">
        <v>56</v>
      </c>
      <c r="D9" s="180"/>
      <c r="E9" s="180"/>
      <c r="F9" s="180"/>
      <c r="G9" s="180"/>
      <c r="H9" s="173">
        <f aca="true" t="shared" si="0" ref="H9:H20">SUM(K9:P9)</f>
        <v>6540</v>
      </c>
      <c r="I9" s="173"/>
      <c r="J9" s="173"/>
      <c r="K9" s="178">
        <v>3231</v>
      </c>
      <c r="L9" s="178"/>
      <c r="M9" s="178"/>
      <c r="N9" s="174">
        <v>3309</v>
      </c>
      <c r="O9" s="174"/>
      <c r="P9" s="175"/>
      <c r="Q9" s="181">
        <v>15</v>
      </c>
      <c r="R9" s="166"/>
      <c r="S9" s="180" t="s">
        <v>118</v>
      </c>
      <c r="T9" s="180"/>
      <c r="U9" s="180"/>
      <c r="V9" s="180"/>
      <c r="W9" s="180"/>
      <c r="X9" s="173">
        <f aca="true" t="shared" si="1" ref="X9:X20">SUM(AA9:AF9)</f>
        <v>7381</v>
      </c>
      <c r="Y9" s="173"/>
      <c r="Z9" s="173"/>
      <c r="AA9" s="178">
        <v>3634</v>
      </c>
      <c r="AB9" s="178"/>
      <c r="AC9" s="178"/>
      <c r="AD9" s="178">
        <v>3747</v>
      </c>
      <c r="AE9" s="178"/>
      <c r="AF9" s="178"/>
      <c r="AG9" s="30"/>
      <c r="AH9" s="15"/>
      <c r="AI9" s="15"/>
      <c r="AJ9" s="15"/>
      <c r="AK9" s="15"/>
      <c r="AL9" s="15"/>
      <c r="AM9" s="15"/>
      <c r="AN9" s="15"/>
      <c r="AO9" s="15"/>
    </row>
    <row r="10" spans="1:41" ht="13.5">
      <c r="A10" s="181">
        <v>3</v>
      </c>
      <c r="B10" s="166"/>
      <c r="C10" s="180" t="s">
        <v>57</v>
      </c>
      <c r="D10" s="180"/>
      <c r="E10" s="180"/>
      <c r="F10" s="180"/>
      <c r="G10" s="180"/>
      <c r="H10" s="173">
        <f t="shared" si="0"/>
        <v>3881</v>
      </c>
      <c r="I10" s="173"/>
      <c r="J10" s="173"/>
      <c r="K10" s="178">
        <v>1937</v>
      </c>
      <c r="L10" s="178"/>
      <c r="M10" s="178"/>
      <c r="N10" s="174">
        <v>1944</v>
      </c>
      <c r="O10" s="174"/>
      <c r="P10" s="175"/>
      <c r="Q10" s="181">
        <v>16</v>
      </c>
      <c r="R10" s="166"/>
      <c r="S10" s="180" t="s">
        <v>68</v>
      </c>
      <c r="T10" s="180"/>
      <c r="U10" s="180"/>
      <c r="V10" s="180"/>
      <c r="W10" s="180"/>
      <c r="X10" s="173">
        <f t="shared" si="1"/>
        <v>2852</v>
      </c>
      <c r="Y10" s="173"/>
      <c r="Z10" s="173"/>
      <c r="AA10" s="178">
        <v>1507</v>
      </c>
      <c r="AB10" s="178"/>
      <c r="AC10" s="178"/>
      <c r="AD10" s="178">
        <v>1345</v>
      </c>
      <c r="AE10" s="178"/>
      <c r="AF10" s="178"/>
      <c r="AG10" s="30"/>
      <c r="AH10" s="15"/>
      <c r="AI10" s="15"/>
      <c r="AJ10" s="15"/>
      <c r="AK10" s="15"/>
      <c r="AL10" s="15"/>
      <c r="AM10" s="15"/>
      <c r="AN10" s="15"/>
      <c r="AO10" s="15"/>
    </row>
    <row r="11" spans="1:41" ht="13.5">
      <c r="A11" s="181">
        <v>4</v>
      </c>
      <c r="B11" s="166"/>
      <c r="C11" s="180" t="s">
        <v>58</v>
      </c>
      <c r="D11" s="180"/>
      <c r="E11" s="180"/>
      <c r="F11" s="180"/>
      <c r="G11" s="180"/>
      <c r="H11" s="173">
        <f t="shared" si="0"/>
        <v>7016</v>
      </c>
      <c r="I11" s="173"/>
      <c r="J11" s="173"/>
      <c r="K11" s="178">
        <v>3602</v>
      </c>
      <c r="L11" s="178"/>
      <c r="M11" s="178"/>
      <c r="N11" s="174">
        <v>3414</v>
      </c>
      <c r="O11" s="174"/>
      <c r="P11" s="175"/>
      <c r="Q11" s="181">
        <v>17</v>
      </c>
      <c r="R11" s="166"/>
      <c r="S11" s="180" t="s">
        <v>69</v>
      </c>
      <c r="T11" s="180"/>
      <c r="U11" s="180"/>
      <c r="V11" s="180"/>
      <c r="W11" s="180"/>
      <c r="X11" s="173">
        <f t="shared" si="1"/>
        <v>4331</v>
      </c>
      <c r="Y11" s="173"/>
      <c r="Z11" s="173"/>
      <c r="AA11" s="178">
        <v>2109</v>
      </c>
      <c r="AB11" s="178"/>
      <c r="AC11" s="178"/>
      <c r="AD11" s="178">
        <v>2222</v>
      </c>
      <c r="AE11" s="178"/>
      <c r="AF11" s="178"/>
      <c r="AG11" s="30"/>
      <c r="AH11" s="15"/>
      <c r="AI11" s="15"/>
      <c r="AJ11" s="15"/>
      <c r="AK11" s="15"/>
      <c r="AL11" s="15"/>
      <c r="AM11" s="15"/>
      <c r="AN11" s="15"/>
      <c r="AO11" s="15"/>
    </row>
    <row r="12" spans="1:41" ht="13.5">
      <c r="A12" s="181">
        <v>5</v>
      </c>
      <c r="B12" s="166"/>
      <c r="C12" s="180" t="s">
        <v>59</v>
      </c>
      <c r="D12" s="180"/>
      <c r="E12" s="180"/>
      <c r="F12" s="180"/>
      <c r="G12" s="180"/>
      <c r="H12" s="173">
        <f t="shared" si="0"/>
        <v>8445</v>
      </c>
      <c r="I12" s="173"/>
      <c r="J12" s="173"/>
      <c r="K12" s="178">
        <v>4061</v>
      </c>
      <c r="L12" s="178"/>
      <c r="M12" s="178"/>
      <c r="N12" s="174">
        <v>4384</v>
      </c>
      <c r="O12" s="174"/>
      <c r="P12" s="175"/>
      <c r="Q12" s="181">
        <v>18</v>
      </c>
      <c r="R12" s="166"/>
      <c r="S12" s="180" t="s">
        <v>70</v>
      </c>
      <c r="T12" s="180"/>
      <c r="U12" s="180"/>
      <c r="V12" s="180"/>
      <c r="W12" s="180"/>
      <c r="X12" s="173">
        <f t="shared" si="1"/>
        <v>6494</v>
      </c>
      <c r="Y12" s="173"/>
      <c r="Z12" s="173"/>
      <c r="AA12" s="178">
        <v>3251</v>
      </c>
      <c r="AB12" s="178"/>
      <c r="AC12" s="178"/>
      <c r="AD12" s="178">
        <v>3243</v>
      </c>
      <c r="AE12" s="178"/>
      <c r="AF12" s="178"/>
      <c r="AG12" s="30"/>
      <c r="AH12" s="15"/>
      <c r="AI12" s="15"/>
      <c r="AJ12" s="15"/>
      <c r="AK12" s="15"/>
      <c r="AL12" s="15"/>
      <c r="AM12" s="15"/>
      <c r="AN12" s="15"/>
      <c r="AO12" s="15"/>
    </row>
    <row r="13" spans="1:41" ht="13.5">
      <c r="A13" s="181">
        <v>6</v>
      </c>
      <c r="B13" s="166"/>
      <c r="C13" s="180" t="s">
        <v>60</v>
      </c>
      <c r="D13" s="180"/>
      <c r="E13" s="180"/>
      <c r="F13" s="180"/>
      <c r="G13" s="180"/>
      <c r="H13" s="173">
        <f t="shared" si="0"/>
        <v>5726</v>
      </c>
      <c r="I13" s="173"/>
      <c r="J13" s="173"/>
      <c r="K13" s="178">
        <v>2934</v>
      </c>
      <c r="L13" s="178"/>
      <c r="M13" s="178"/>
      <c r="N13" s="174">
        <v>2792</v>
      </c>
      <c r="O13" s="174"/>
      <c r="P13" s="175"/>
      <c r="Q13" s="181">
        <v>19</v>
      </c>
      <c r="R13" s="166"/>
      <c r="S13" s="180" t="s">
        <v>71</v>
      </c>
      <c r="T13" s="180"/>
      <c r="U13" s="180"/>
      <c r="V13" s="180"/>
      <c r="W13" s="180"/>
      <c r="X13" s="173">
        <f t="shared" si="1"/>
        <v>8421</v>
      </c>
      <c r="Y13" s="173"/>
      <c r="Z13" s="173"/>
      <c r="AA13" s="178">
        <v>4184</v>
      </c>
      <c r="AB13" s="178"/>
      <c r="AC13" s="178"/>
      <c r="AD13" s="178">
        <v>4237</v>
      </c>
      <c r="AE13" s="178"/>
      <c r="AF13" s="178"/>
      <c r="AG13" s="30"/>
      <c r="AH13" s="15"/>
      <c r="AI13" s="15"/>
      <c r="AJ13" s="15"/>
      <c r="AK13" s="15"/>
      <c r="AL13" s="15"/>
      <c r="AM13" s="15"/>
      <c r="AN13" s="15"/>
      <c r="AO13" s="15"/>
    </row>
    <row r="14" spans="1:41" ht="13.5">
      <c r="A14" s="181">
        <v>7</v>
      </c>
      <c r="B14" s="166"/>
      <c r="C14" s="171" t="s">
        <v>127</v>
      </c>
      <c r="D14" s="192"/>
      <c r="E14" s="192"/>
      <c r="F14" s="192"/>
      <c r="G14" s="192"/>
      <c r="H14" s="173">
        <f t="shared" si="0"/>
        <v>5198</v>
      </c>
      <c r="I14" s="173"/>
      <c r="J14" s="173"/>
      <c r="K14" s="178">
        <v>2698</v>
      </c>
      <c r="L14" s="178"/>
      <c r="M14" s="178"/>
      <c r="N14" s="174">
        <v>2500</v>
      </c>
      <c r="O14" s="174"/>
      <c r="P14" s="175"/>
      <c r="Q14" s="181">
        <v>20</v>
      </c>
      <c r="R14" s="166"/>
      <c r="S14" s="180" t="s">
        <v>72</v>
      </c>
      <c r="T14" s="180"/>
      <c r="U14" s="180"/>
      <c r="V14" s="180"/>
      <c r="W14" s="180"/>
      <c r="X14" s="173">
        <f t="shared" si="1"/>
        <v>3589</v>
      </c>
      <c r="Y14" s="173"/>
      <c r="Z14" s="173"/>
      <c r="AA14" s="178">
        <v>1838</v>
      </c>
      <c r="AB14" s="178"/>
      <c r="AC14" s="178"/>
      <c r="AD14" s="178">
        <v>1751</v>
      </c>
      <c r="AE14" s="178"/>
      <c r="AF14" s="178"/>
      <c r="AG14" s="30"/>
      <c r="AH14" s="15"/>
      <c r="AI14" s="15"/>
      <c r="AJ14" s="15"/>
      <c r="AK14" s="15"/>
      <c r="AL14" s="15"/>
      <c r="AM14" s="15"/>
      <c r="AN14" s="15"/>
      <c r="AO14" s="15"/>
    </row>
    <row r="15" spans="1:41" ht="13.5">
      <c r="A15" s="181">
        <v>8</v>
      </c>
      <c r="B15" s="166"/>
      <c r="C15" s="180" t="s">
        <v>61</v>
      </c>
      <c r="D15" s="180"/>
      <c r="E15" s="180"/>
      <c r="F15" s="180"/>
      <c r="G15" s="180"/>
      <c r="H15" s="173">
        <f t="shared" si="0"/>
        <v>5932</v>
      </c>
      <c r="I15" s="173"/>
      <c r="J15" s="173"/>
      <c r="K15" s="178">
        <v>3193</v>
      </c>
      <c r="L15" s="178"/>
      <c r="M15" s="178"/>
      <c r="N15" s="174">
        <v>2739</v>
      </c>
      <c r="O15" s="174"/>
      <c r="P15" s="175"/>
      <c r="Q15" s="181">
        <v>21</v>
      </c>
      <c r="R15" s="166"/>
      <c r="S15" s="180" t="s">
        <v>73</v>
      </c>
      <c r="T15" s="180"/>
      <c r="U15" s="180"/>
      <c r="V15" s="180"/>
      <c r="W15" s="180"/>
      <c r="X15" s="173">
        <f t="shared" si="1"/>
        <v>8003</v>
      </c>
      <c r="Y15" s="173"/>
      <c r="Z15" s="173"/>
      <c r="AA15" s="178">
        <v>3947</v>
      </c>
      <c r="AB15" s="178"/>
      <c r="AC15" s="178"/>
      <c r="AD15" s="178">
        <v>4056</v>
      </c>
      <c r="AE15" s="178"/>
      <c r="AF15" s="178"/>
      <c r="AG15" s="30"/>
      <c r="AH15" s="15"/>
      <c r="AI15" s="15"/>
      <c r="AJ15" s="15"/>
      <c r="AK15" s="15"/>
      <c r="AL15" s="15"/>
      <c r="AM15" s="15"/>
      <c r="AN15" s="15"/>
      <c r="AO15" s="15"/>
    </row>
    <row r="16" spans="1:41" ht="13.5">
      <c r="A16" s="181">
        <v>9</v>
      </c>
      <c r="B16" s="166"/>
      <c r="C16" s="180" t="s">
        <v>62</v>
      </c>
      <c r="D16" s="180"/>
      <c r="E16" s="180"/>
      <c r="F16" s="180"/>
      <c r="G16" s="180"/>
      <c r="H16" s="173">
        <f t="shared" si="0"/>
        <v>5665</v>
      </c>
      <c r="I16" s="173"/>
      <c r="J16" s="173"/>
      <c r="K16" s="178">
        <v>2843</v>
      </c>
      <c r="L16" s="178"/>
      <c r="M16" s="178"/>
      <c r="N16" s="174">
        <v>2822</v>
      </c>
      <c r="O16" s="174"/>
      <c r="P16" s="175"/>
      <c r="Q16" s="181">
        <v>22</v>
      </c>
      <c r="R16" s="166"/>
      <c r="S16" s="180" t="s">
        <v>74</v>
      </c>
      <c r="T16" s="180"/>
      <c r="U16" s="180"/>
      <c r="V16" s="180"/>
      <c r="W16" s="180"/>
      <c r="X16" s="173">
        <f t="shared" si="1"/>
        <v>7583</v>
      </c>
      <c r="Y16" s="173"/>
      <c r="Z16" s="173"/>
      <c r="AA16" s="178">
        <v>3832</v>
      </c>
      <c r="AB16" s="178"/>
      <c r="AC16" s="178"/>
      <c r="AD16" s="178">
        <v>3751</v>
      </c>
      <c r="AE16" s="178"/>
      <c r="AF16" s="178"/>
      <c r="AG16" s="30"/>
      <c r="AH16" s="15"/>
      <c r="AI16" s="15"/>
      <c r="AJ16" s="15"/>
      <c r="AK16" s="15"/>
      <c r="AL16" s="15"/>
      <c r="AM16" s="15"/>
      <c r="AN16" s="15"/>
      <c r="AO16" s="15"/>
    </row>
    <row r="17" spans="1:41" ht="13.5">
      <c r="A17" s="181">
        <v>10</v>
      </c>
      <c r="B17" s="166"/>
      <c r="C17" s="180" t="s">
        <v>63</v>
      </c>
      <c r="D17" s="180"/>
      <c r="E17" s="180"/>
      <c r="F17" s="180"/>
      <c r="G17" s="180"/>
      <c r="H17" s="173">
        <f t="shared" si="0"/>
        <v>6438</v>
      </c>
      <c r="I17" s="173"/>
      <c r="J17" s="173"/>
      <c r="K17" s="178">
        <v>3161</v>
      </c>
      <c r="L17" s="178"/>
      <c r="M17" s="178"/>
      <c r="N17" s="174">
        <v>3277</v>
      </c>
      <c r="O17" s="174"/>
      <c r="P17" s="175"/>
      <c r="Q17" s="181">
        <v>23</v>
      </c>
      <c r="R17" s="166"/>
      <c r="S17" s="180" t="s">
        <v>75</v>
      </c>
      <c r="T17" s="180"/>
      <c r="U17" s="180"/>
      <c r="V17" s="180"/>
      <c r="W17" s="180"/>
      <c r="X17" s="173">
        <f t="shared" si="1"/>
        <v>3942</v>
      </c>
      <c r="Y17" s="173"/>
      <c r="Z17" s="173"/>
      <c r="AA17" s="178">
        <v>2033</v>
      </c>
      <c r="AB17" s="178"/>
      <c r="AC17" s="178"/>
      <c r="AD17" s="178">
        <v>1909</v>
      </c>
      <c r="AE17" s="178"/>
      <c r="AF17" s="178"/>
      <c r="AG17" s="30"/>
      <c r="AH17" s="15"/>
      <c r="AI17" s="15"/>
      <c r="AJ17" s="15"/>
      <c r="AK17" s="15"/>
      <c r="AL17" s="15"/>
      <c r="AM17" s="15"/>
      <c r="AN17" s="15"/>
      <c r="AO17" s="15"/>
    </row>
    <row r="18" spans="1:41" ht="13.5">
      <c r="A18" s="181">
        <v>11</v>
      </c>
      <c r="B18" s="166"/>
      <c r="C18" s="180" t="s">
        <v>64</v>
      </c>
      <c r="D18" s="180"/>
      <c r="E18" s="180"/>
      <c r="F18" s="180"/>
      <c r="G18" s="180"/>
      <c r="H18" s="173">
        <f t="shared" si="0"/>
        <v>2985</v>
      </c>
      <c r="I18" s="173"/>
      <c r="J18" s="173"/>
      <c r="K18" s="178">
        <v>1437</v>
      </c>
      <c r="L18" s="178"/>
      <c r="M18" s="178"/>
      <c r="N18" s="174">
        <v>1548</v>
      </c>
      <c r="O18" s="174"/>
      <c r="P18" s="175"/>
      <c r="Q18" s="181">
        <v>24</v>
      </c>
      <c r="R18" s="166"/>
      <c r="S18" s="180" t="s">
        <v>76</v>
      </c>
      <c r="T18" s="180"/>
      <c r="U18" s="180"/>
      <c r="V18" s="180"/>
      <c r="W18" s="180"/>
      <c r="X18" s="173">
        <f t="shared" si="1"/>
        <v>2988</v>
      </c>
      <c r="Y18" s="173"/>
      <c r="Z18" s="173"/>
      <c r="AA18" s="178">
        <v>1502</v>
      </c>
      <c r="AB18" s="178"/>
      <c r="AC18" s="178"/>
      <c r="AD18" s="178">
        <v>1486</v>
      </c>
      <c r="AE18" s="178"/>
      <c r="AF18" s="178"/>
      <c r="AG18" s="30"/>
      <c r="AH18" s="15"/>
      <c r="AI18" s="15"/>
      <c r="AJ18" s="15"/>
      <c r="AK18" s="15"/>
      <c r="AL18" s="15"/>
      <c r="AM18" s="15"/>
      <c r="AN18" s="15"/>
      <c r="AO18" s="15"/>
    </row>
    <row r="19" spans="1:41" ht="13.5">
      <c r="A19" s="181">
        <v>12</v>
      </c>
      <c r="B19" s="166"/>
      <c r="C19" s="180" t="s">
        <v>65</v>
      </c>
      <c r="D19" s="180"/>
      <c r="E19" s="180"/>
      <c r="F19" s="180"/>
      <c r="G19" s="180"/>
      <c r="H19" s="173">
        <f t="shared" si="0"/>
        <v>4780</v>
      </c>
      <c r="I19" s="173"/>
      <c r="J19" s="173"/>
      <c r="K19" s="178">
        <v>2209</v>
      </c>
      <c r="L19" s="178"/>
      <c r="M19" s="178"/>
      <c r="N19" s="174">
        <v>2571</v>
      </c>
      <c r="O19" s="174"/>
      <c r="P19" s="175"/>
      <c r="Q19" s="181">
        <v>25</v>
      </c>
      <c r="R19" s="166"/>
      <c r="S19" s="180" t="s">
        <v>77</v>
      </c>
      <c r="T19" s="180"/>
      <c r="U19" s="180"/>
      <c r="V19" s="180"/>
      <c r="W19" s="180"/>
      <c r="X19" s="173">
        <f t="shared" si="1"/>
        <v>5131</v>
      </c>
      <c r="Y19" s="173"/>
      <c r="Z19" s="173"/>
      <c r="AA19" s="178">
        <v>2589</v>
      </c>
      <c r="AB19" s="178"/>
      <c r="AC19" s="178"/>
      <c r="AD19" s="178">
        <v>2542</v>
      </c>
      <c r="AE19" s="178"/>
      <c r="AF19" s="178"/>
      <c r="AG19" s="30"/>
      <c r="AH19" s="15"/>
      <c r="AI19" s="15"/>
      <c r="AJ19" s="15"/>
      <c r="AK19" s="15"/>
      <c r="AL19" s="15"/>
      <c r="AM19" s="15"/>
      <c r="AN19" s="15"/>
      <c r="AO19" s="15"/>
    </row>
    <row r="20" spans="1:41" ht="13.5">
      <c r="A20" s="181">
        <v>13</v>
      </c>
      <c r="B20" s="166"/>
      <c r="C20" s="180" t="s">
        <v>66</v>
      </c>
      <c r="D20" s="180"/>
      <c r="E20" s="180"/>
      <c r="F20" s="180"/>
      <c r="G20" s="180"/>
      <c r="H20" s="173">
        <f t="shared" si="0"/>
        <v>3054</v>
      </c>
      <c r="I20" s="173"/>
      <c r="J20" s="173"/>
      <c r="K20" s="178">
        <v>1557</v>
      </c>
      <c r="L20" s="178"/>
      <c r="M20" s="178"/>
      <c r="N20" s="174">
        <v>1497</v>
      </c>
      <c r="O20" s="174"/>
      <c r="P20" s="175"/>
      <c r="Q20" s="181">
        <v>26</v>
      </c>
      <c r="R20" s="166"/>
      <c r="S20" s="184" t="s">
        <v>285</v>
      </c>
      <c r="T20" s="185"/>
      <c r="U20" s="185"/>
      <c r="V20" s="185"/>
      <c r="W20" s="185"/>
      <c r="X20" s="173">
        <f t="shared" si="1"/>
        <v>3215</v>
      </c>
      <c r="Y20" s="173"/>
      <c r="Z20" s="173"/>
      <c r="AA20" s="178">
        <v>1758</v>
      </c>
      <c r="AB20" s="178"/>
      <c r="AC20" s="178"/>
      <c r="AD20" s="178">
        <v>1457</v>
      </c>
      <c r="AE20" s="178"/>
      <c r="AF20" s="178"/>
      <c r="AG20" s="30"/>
      <c r="AH20" s="15"/>
      <c r="AI20" s="15"/>
      <c r="AJ20" s="15"/>
      <c r="AK20" s="15"/>
      <c r="AL20" s="15"/>
      <c r="AM20" s="15"/>
      <c r="AN20" s="15"/>
      <c r="AO20" s="15"/>
    </row>
    <row r="21" spans="1:41" ht="5.25" customHeight="1">
      <c r="A21" s="182"/>
      <c r="B21" s="183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82"/>
      <c r="O21" s="182"/>
      <c r="P21" s="188"/>
      <c r="Q21" s="182"/>
      <c r="R21" s="183"/>
      <c r="S21" s="186"/>
      <c r="T21" s="187"/>
      <c r="U21" s="187"/>
      <c r="V21" s="187"/>
      <c r="W21" s="187"/>
      <c r="X21" s="176"/>
      <c r="Y21" s="176"/>
      <c r="Z21" s="176"/>
      <c r="AA21" s="176"/>
      <c r="AB21" s="176"/>
      <c r="AC21" s="176"/>
      <c r="AD21" s="176"/>
      <c r="AE21" s="176"/>
      <c r="AF21" s="176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3.5">
      <c r="A22" s="43" t="s">
        <v>141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46"/>
      <c r="Y22" s="46"/>
      <c r="Z22" s="46"/>
      <c r="AA22" s="46"/>
      <c r="AB22" s="46"/>
      <c r="AC22" s="46"/>
      <c r="AD22" s="46"/>
      <c r="AE22" s="46"/>
      <c r="AF22" s="46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3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22.5" customHeight="1">
      <c r="A26" s="31" t="s">
        <v>124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3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3" customHeight="1">
      <c r="A28" s="167"/>
      <c r="B28" s="159"/>
      <c r="C28" s="159"/>
      <c r="D28" s="159"/>
      <c r="E28" s="159"/>
      <c r="F28" s="51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51"/>
      <c r="R28" s="159"/>
      <c r="S28" s="159"/>
      <c r="T28" s="51"/>
      <c r="U28" s="51"/>
      <c r="V28" s="51"/>
      <c r="W28" s="159"/>
      <c r="X28" s="159"/>
      <c r="Y28" s="159"/>
      <c r="Z28" s="159"/>
      <c r="AA28" s="159"/>
      <c r="AB28" s="159"/>
      <c r="AC28" s="159"/>
      <c r="AD28" s="159"/>
      <c r="AE28" s="159"/>
      <c r="AF28" s="179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166" t="s">
        <v>13</v>
      </c>
      <c r="B29" s="160"/>
      <c r="C29" s="160"/>
      <c r="D29" s="171" t="s">
        <v>12</v>
      </c>
      <c r="E29" s="172"/>
      <c r="F29" s="52" t="s">
        <v>113</v>
      </c>
      <c r="G29" s="160" t="s">
        <v>111</v>
      </c>
      <c r="H29" s="160"/>
      <c r="I29" s="160" t="s">
        <v>96</v>
      </c>
      <c r="J29" s="160"/>
      <c r="K29" s="160" t="s">
        <v>109</v>
      </c>
      <c r="L29" s="160"/>
      <c r="M29" s="160" t="s">
        <v>109</v>
      </c>
      <c r="N29" s="160"/>
      <c r="O29" s="160" t="s">
        <v>92</v>
      </c>
      <c r="P29" s="160"/>
      <c r="Q29" s="52" t="s">
        <v>96</v>
      </c>
      <c r="R29" s="160" t="s">
        <v>93</v>
      </c>
      <c r="S29" s="160"/>
      <c r="T29" s="52" t="s">
        <v>142</v>
      </c>
      <c r="U29" s="52" t="s">
        <v>99</v>
      </c>
      <c r="V29" s="52" t="s">
        <v>96</v>
      </c>
      <c r="W29" s="160" t="s">
        <v>92</v>
      </c>
      <c r="X29" s="160"/>
      <c r="Y29" s="160" t="s">
        <v>93</v>
      </c>
      <c r="Z29" s="160"/>
      <c r="AA29" s="160" t="s">
        <v>78</v>
      </c>
      <c r="AB29" s="160"/>
      <c r="AC29" s="160" t="s">
        <v>90</v>
      </c>
      <c r="AD29" s="160"/>
      <c r="AE29" s="160" t="s">
        <v>87</v>
      </c>
      <c r="AF29" s="161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1.25" customHeight="1">
      <c r="A30" s="166"/>
      <c r="B30" s="160"/>
      <c r="C30" s="160"/>
      <c r="D30" s="171"/>
      <c r="E30" s="172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52"/>
      <c r="R30" s="160"/>
      <c r="S30" s="160"/>
      <c r="T30" s="52" t="s">
        <v>143</v>
      </c>
      <c r="U30" s="160"/>
      <c r="V30" s="160"/>
      <c r="W30" s="160"/>
      <c r="X30" s="160"/>
      <c r="Y30" s="160"/>
      <c r="Z30" s="160"/>
      <c r="AA30" s="160" t="s">
        <v>79</v>
      </c>
      <c r="AB30" s="160"/>
      <c r="AC30" s="160"/>
      <c r="AD30" s="160"/>
      <c r="AE30" s="160"/>
      <c r="AF30" s="161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t="11.25" customHeight="1">
      <c r="A31" s="166"/>
      <c r="B31" s="160"/>
      <c r="C31" s="160"/>
      <c r="D31" s="171"/>
      <c r="E31" s="172"/>
      <c r="F31" s="160"/>
      <c r="G31" s="160" t="s">
        <v>112</v>
      </c>
      <c r="H31" s="160"/>
      <c r="I31" s="160" t="s">
        <v>97</v>
      </c>
      <c r="J31" s="160"/>
      <c r="K31" s="160"/>
      <c r="L31" s="160"/>
      <c r="M31" s="160"/>
      <c r="N31" s="160"/>
      <c r="O31" s="160"/>
      <c r="P31" s="160"/>
      <c r="Q31" s="160" t="s">
        <v>97</v>
      </c>
      <c r="R31" s="160" t="s">
        <v>94</v>
      </c>
      <c r="S31" s="160"/>
      <c r="T31" s="52" t="s">
        <v>144</v>
      </c>
      <c r="U31" s="160"/>
      <c r="V31" s="160"/>
      <c r="W31" s="160"/>
      <c r="X31" s="160"/>
      <c r="Y31" s="160" t="s">
        <v>94</v>
      </c>
      <c r="Z31" s="160"/>
      <c r="AA31" s="160" t="s">
        <v>83</v>
      </c>
      <c r="AB31" s="160"/>
      <c r="AC31" s="160"/>
      <c r="AD31" s="160"/>
      <c r="AE31" s="160"/>
      <c r="AF31" s="161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ht="11.25" customHeight="1">
      <c r="A32" s="166"/>
      <c r="B32" s="160"/>
      <c r="C32" s="160"/>
      <c r="D32" s="171"/>
      <c r="E32" s="172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 t="s">
        <v>83</v>
      </c>
      <c r="U32" s="160"/>
      <c r="V32" s="160" t="s">
        <v>97</v>
      </c>
      <c r="W32" s="160"/>
      <c r="X32" s="160"/>
      <c r="Y32" s="160"/>
      <c r="Z32" s="160"/>
      <c r="AA32" s="160" t="s">
        <v>80</v>
      </c>
      <c r="AB32" s="160"/>
      <c r="AC32" s="160" t="s">
        <v>92</v>
      </c>
      <c r="AD32" s="160"/>
      <c r="AE32" s="160"/>
      <c r="AF32" s="161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ht="11.25" customHeight="1">
      <c r="A33" s="166"/>
      <c r="B33" s="160"/>
      <c r="C33" s="160"/>
      <c r="D33" s="171"/>
      <c r="E33" s="172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52"/>
      <c r="R33" s="160" t="s">
        <v>92</v>
      </c>
      <c r="S33" s="160"/>
      <c r="T33" s="160"/>
      <c r="U33" s="160"/>
      <c r="V33" s="160"/>
      <c r="W33" s="160"/>
      <c r="X33" s="160"/>
      <c r="Y33" s="160"/>
      <c r="Z33" s="160"/>
      <c r="AA33" s="160" t="s">
        <v>81</v>
      </c>
      <c r="AB33" s="160"/>
      <c r="AC33" s="160"/>
      <c r="AD33" s="160"/>
      <c r="AE33" s="160"/>
      <c r="AF33" s="161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ht="11.25" customHeight="1">
      <c r="A34" s="166"/>
      <c r="B34" s="160"/>
      <c r="C34" s="160"/>
      <c r="D34" s="171"/>
      <c r="E34" s="172"/>
      <c r="F34" s="160"/>
      <c r="G34" s="160" t="s">
        <v>92</v>
      </c>
      <c r="H34" s="160"/>
      <c r="I34" s="160" t="s">
        <v>93</v>
      </c>
      <c r="J34" s="160"/>
      <c r="K34" s="160" t="s">
        <v>110</v>
      </c>
      <c r="L34" s="160"/>
      <c r="M34" s="160"/>
      <c r="N34" s="160"/>
      <c r="O34" s="160" t="s">
        <v>93</v>
      </c>
      <c r="P34" s="160"/>
      <c r="Q34" s="160" t="s">
        <v>107</v>
      </c>
      <c r="R34" s="160"/>
      <c r="S34" s="160"/>
      <c r="T34" s="52" t="s">
        <v>101</v>
      </c>
      <c r="U34" s="160" t="s">
        <v>100</v>
      </c>
      <c r="V34" s="160"/>
      <c r="W34" s="160" t="s">
        <v>95</v>
      </c>
      <c r="X34" s="160"/>
      <c r="Y34" s="160" t="s">
        <v>92</v>
      </c>
      <c r="Z34" s="160"/>
      <c r="AA34" s="160" t="s">
        <v>82</v>
      </c>
      <c r="AB34" s="160"/>
      <c r="AC34" s="160"/>
      <c r="AD34" s="160"/>
      <c r="AE34" s="160" t="s">
        <v>89</v>
      </c>
      <c r="AF34" s="161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ht="11.25" customHeight="1">
      <c r="A35" s="166"/>
      <c r="B35" s="160"/>
      <c r="C35" s="160"/>
      <c r="D35" s="171"/>
      <c r="E35" s="172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 t="s">
        <v>95</v>
      </c>
      <c r="S35" s="160"/>
      <c r="T35" s="52" t="s">
        <v>102</v>
      </c>
      <c r="U35" s="160"/>
      <c r="V35" s="160"/>
      <c r="W35" s="160"/>
      <c r="X35" s="160"/>
      <c r="Y35" s="160"/>
      <c r="Z35" s="160"/>
      <c r="AA35" s="160" t="s">
        <v>145</v>
      </c>
      <c r="AB35" s="160"/>
      <c r="AC35" s="160"/>
      <c r="AD35" s="160"/>
      <c r="AE35" s="160"/>
      <c r="AF35" s="161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ht="11.25" customHeight="1">
      <c r="A36" s="166"/>
      <c r="B36" s="160"/>
      <c r="C36" s="160"/>
      <c r="D36" s="171"/>
      <c r="E36" s="172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52"/>
      <c r="R36" s="160"/>
      <c r="S36" s="160"/>
      <c r="T36" s="52" t="s">
        <v>146</v>
      </c>
      <c r="U36" s="160"/>
      <c r="V36" s="160" t="s">
        <v>98</v>
      </c>
      <c r="W36" s="160"/>
      <c r="X36" s="160"/>
      <c r="Y36" s="160"/>
      <c r="Z36" s="160"/>
      <c r="AA36" s="160" t="s">
        <v>84</v>
      </c>
      <c r="AB36" s="160"/>
      <c r="AC36" s="160" t="s">
        <v>147</v>
      </c>
      <c r="AD36" s="160"/>
      <c r="AE36" s="160"/>
      <c r="AF36" s="161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ht="11.25" customHeight="1">
      <c r="A37" s="166"/>
      <c r="B37" s="160"/>
      <c r="C37" s="160"/>
      <c r="D37" s="171"/>
      <c r="E37" s="172"/>
      <c r="F37" s="160"/>
      <c r="G37" s="160" t="s">
        <v>95</v>
      </c>
      <c r="H37" s="160"/>
      <c r="I37" s="160" t="s">
        <v>94</v>
      </c>
      <c r="J37" s="160"/>
      <c r="K37" s="160"/>
      <c r="L37" s="160"/>
      <c r="M37" s="160"/>
      <c r="N37" s="160"/>
      <c r="O37" s="160"/>
      <c r="P37" s="160"/>
      <c r="Q37" s="160" t="s">
        <v>108</v>
      </c>
      <c r="R37" s="160"/>
      <c r="S37" s="160"/>
      <c r="T37" s="52" t="s">
        <v>92</v>
      </c>
      <c r="U37" s="160"/>
      <c r="V37" s="160"/>
      <c r="W37" s="160"/>
      <c r="X37" s="160"/>
      <c r="Y37" s="160" t="s">
        <v>95</v>
      </c>
      <c r="Z37" s="160"/>
      <c r="AA37" s="160" t="s">
        <v>85</v>
      </c>
      <c r="AB37" s="160"/>
      <c r="AC37" s="160"/>
      <c r="AD37" s="160"/>
      <c r="AE37" s="160"/>
      <c r="AF37" s="161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ht="11.25" customHeight="1">
      <c r="A38" s="166"/>
      <c r="B38" s="160"/>
      <c r="C38" s="160"/>
      <c r="D38" s="171"/>
      <c r="E38" s="172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 t="s">
        <v>106</v>
      </c>
      <c r="S38" s="160"/>
      <c r="T38" s="52" t="s">
        <v>95</v>
      </c>
      <c r="U38" s="160"/>
      <c r="V38" s="160"/>
      <c r="W38" s="160"/>
      <c r="X38" s="160"/>
      <c r="Y38" s="160"/>
      <c r="Z38" s="160"/>
      <c r="AA38" s="160" t="s">
        <v>86</v>
      </c>
      <c r="AB38" s="160"/>
      <c r="AC38" s="160"/>
      <c r="AD38" s="160"/>
      <c r="AE38" s="160"/>
      <c r="AF38" s="161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ht="11.25" customHeight="1">
      <c r="A39" s="166"/>
      <c r="B39" s="160"/>
      <c r="C39" s="160"/>
      <c r="D39" s="171"/>
      <c r="E39" s="172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52"/>
      <c r="R39" s="160"/>
      <c r="S39" s="160"/>
      <c r="T39" s="52" t="s">
        <v>103</v>
      </c>
      <c r="U39" s="160"/>
      <c r="V39" s="160"/>
      <c r="W39" s="160"/>
      <c r="X39" s="160"/>
      <c r="Y39" s="160"/>
      <c r="Z39" s="160"/>
      <c r="AA39" s="160" t="s">
        <v>148</v>
      </c>
      <c r="AB39" s="160"/>
      <c r="AC39" s="160"/>
      <c r="AD39" s="160"/>
      <c r="AE39" s="160"/>
      <c r="AF39" s="161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1.25" customHeight="1">
      <c r="A40" s="166"/>
      <c r="B40" s="160"/>
      <c r="C40" s="160"/>
      <c r="D40" s="171"/>
      <c r="E40" s="172"/>
      <c r="F40" s="52" t="s">
        <v>114</v>
      </c>
      <c r="G40" s="160" t="s">
        <v>91</v>
      </c>
      <c r="H40" s="160"/>
      <c r="I40" s="160" t="s">
        <v>91</v>
      </c>
      <c r="J40" s="160"/>
      <c r="K40" s="160" t="s">
        <v>91</v>
      </c>
      <c r="L40" s="160"/>
      <c r="M40" s="160" t="s">
        <v>110</v>
      </c>
      <c r="N40" s="160"/>
      <c r="O40" s="160" t="s">
        <v>91</v>
      </c>
      <c r="P40" s="160"/>
      <c r="Q40" s="52" t="s">
        <v>91</v>
      </c>
      <c r="R40" s="160" t="s">
        <v>105</v>
      </c>
      <c r="S40" s="160"/>
      <c r="T40" s="52" t="s">
        <v>104</v>
      </c>
      <c r="U40" s="52" t="s">
        <v>91</v>
      </c>
      <c r="V40" s="52" t="s">
        <v>91</v>
      </c>
      <c r="W40" s="160" t="s">
        <v>91</v>
      </c>
      <c r="X40" s="160"/>
      <c r="Y40" s="160" t="s">
        <v>91</v>
      </c>
      <c r="Z40" s="160"/>
      <c r="AA40" s="160" t="s">
        <v>149</v>
      </c>
      <c r="AB40" s="160"/>
      <c r="AC40" s="160" t="s">
        <v>91</v>
      </c>
      <c r="AD40" s="160"/>
      <c r="AE40" s="160" t="s">
        <v>88</v>
      </c>
      <c r="AF40" s="161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ht="3" customHeight="1">
      <c r="A41" s="168"/>
      <c r="B41" s="158"/>
      <c r="C41" s="158"/>
      <c r="D41" s="158"/>
      <c r="E41" s="158"/>
      <c r="F41" s="53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53"/>
      <c r="R41" s="158"/>
      <c r="S41" s="158"/>
      <c r="T41" s="53"/>
      <c r="U41" s="53"/>
      <c r="V41" s="53"/>
      <c r="W41" s="158"/>
      <c r="X41" s="158"/>
      <c r="Y41" s="158"/>
      <c r="Z41" s="158"/>
      <c r="AA41" s="158"/>
      <c r="AB41" s="158"/>
      <c r="AC41" s="158"/>
      <c r="AD41" s="158"/>
      <c r="AE41" s="158"/>
      <c r="AF41" s="169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ht="3.75" customHeight="1">
      <c r="A42" s="164"/>
      <c r="B42" s="164"/>
      <c r="C42" s="165"/>
      <c r="D42" s="125"/>
      <c r="E42" s="125"/>
      <c r="F42" s="54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54"/>
      <c r="R42" s="125"/>
      <c r="S42" s="125"/>
      <c r="T42" s="54"/>
      <c r="U42" s="54"/>
      <c r="V42" s="54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ht="13.5" customHeight="1">
      <c r="A43" s="127" t="s">
        <v>21</v>
      </c>
      <c r="B43" s="127"/>
      <c r="C43" s="123"/>
      <c r="D43" s="181" t="s">
        <v>150</v>
      </c>
      <c r="E43" s="124"/>
      <c r="F43" s="55">
        <f aca="true" t="shared" si="2" ref="F43:F53">SUM(G43:AF43)</f>
        <v>36</v>
      </c>
      <c r="G43" s="132">
        <v>8</v>
      </c>
      <c r="H43" s="132"/>
      <c r="I43" s="132">
        <v>4</v>
      </c>
      <c r="J43" s="132"/>
      <c r="K43" s="132">
        <v>6</v>
      </c>
      <c r="L43" s="132"/>
      <c r="M43" s="132" t="s">
        <v>151</v>
      </c>
      <c r="N43" s="132"/>
      <c r="O43" s="132">
        <v>2</v>
      </c>
      <c r="P43" s="132"/>
      <c r="Q43" s="55">
        <v>6</v>
      </c>
      <c r="R43" s="132">
        <v>1</v>
      </c>
      <c r="S43" s="132"/>
      <c r="T43" s="55">
        <v>1</v>
      </c>
      <c r="U43" s="55" t="s">
        <v>151</v>
      </c>
      <c r="V43" s="55" t="s">
        <v>151</v>
      </c>
      <c r="W43" s="132" t="s">
        <v>151</v>
      </c>
      <c r="X43" s="132"/>
      <c r="Y43" s="132" t="s">
        <v>151</v>
      </c>
      <c r="Z43" s="132"/>
      <c r="AA43" s="132" t="s">
        <v>151</v>
      </c>
      <c r="AB43" s="132"/>
      <c r="AC43" s="132" t="s">
        <v>151</v>
      </c>
      <c r="AD43" s="132"/>
      <c r="AE43" s="132">
        <v>8</v>
      </c>
      <c r="AF43" s="132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3.5">
      <c r="A44" s="127" t="s">
        <v>24</v>
      </c>
      <c r="B44" s="127"/>
      <c r="C44" s="123"/>
      <c r="D44" s="124" t="s">
        <v>152</v>
      </c>
      <c r="E44" s="124"/>
      <c r="F44" s="55">
        <f t="shared" si="2"/>
        <v>1</v>
      </c>
      <c r="G44" s="132" t="s">
        <v>151</v>
      </c>
      <c r="H44" s="132"/>
      <c r="I44" s="132" t="s">
        <v>151</v>
      </c>
      <c r="J44" s="132"/>
      <c r="K44" s="132" t="s">
        <v>151</v>
      </c>
      <c r="L44" s="132"/>
      <c r="M44" s="132" t="s">
        <v>151</v>
      </c>
      <c r="N44" s="132"/>
      <c r="O44" s="132" t="s">
        <v>151</v>
      </c>
      <c r="P44" s="132"/>
      <c r="Q44" s="55" t="s">
        <v>151</v>
      </c>
      <c r="R44" s="132" t="s">
        <v>151</v>
      </c>
      <c r="S44" s="132"/>
      <c r="T44" s="55" t="s">
        <v>151</v>
      </c>
      <c r="U44" s="55" t="s">
        <v>151</v>
      </c>
      <c r="V44" s="55" t="s">
        <v>151</v>
      </c>
      <c r="W44" s="132" t="s">
        <v>151</v>
      </c>
      <c r="X44" s="132"/>
      <c r="Y44" s="132" t="s">
        <v>151</v>
      </c>
      <c r="Z44" s="132"/>
      <c r="AA44" s="132" t="s">
        <v>151</v>
      </c>
      <c r="AB44" s="132"/>
      <c r="AC44" s="132" t="s">
        <v>151</v>
      </c>
      <c r="AD44" s="132"/>
      <c r="AE44" s="132">
        <v>1</v>
      </c>
      <c r="AF44" s="132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ht="13.5">
      <c r="A45" s="127" t="s">
        <v>19</v>
      </c>
      <c r="B45" s="127"/>
      <c r="C45" s="123"/>
      <c r="D45" s="124" t="s">
        <v>153</v>
      </c>
      <c r="E45" s="124"/>
      <c r="F45" s="55">
        <f t="shared" si="2"/>
        <v>2</v>
      </c>
      <c r="G45" s="132">
        <v>1</v>
      </c>
      <c r="H45" s="132"/>
      <c r="I45" s="132" t="s">
        <v>154</v>
      </c>
      <c r="J45" s="132"/>
      <c r="K45" s="132" t="s">
        <v>154</v>
      </c>
      <c r="L45" s="132"/>
      <c r="M45" s="132" t="s">
        <v>154</v>
      </c>
      <c r="N45" s="132"/>
      <c r="O45" s="132" t="s">
        <v>154</v>
      </c>
      <c r="P45" s="132"/>
      <c r="Q45" s="55" t="s">
        <v>154</v>
      </c>
      <c r="R45" s="132" t="s">
        <v>154</v>
      </c>
      <c r="S45" s="132"/>
      <c r="T45" s="55" t="s">
        <v>154</v>
      </c>
      <c r="U45" s="55" t="s">
        <v>154</v>
      </c>
      <c r="V45" s="55" t="s">
        <v>154</v>
      </c>
      <c r="W45" s="132" t="s">
        <v>154</v>
      </c>
      <c r="X45" s="132"/>
      <c r="Y45" s="132" t="s">
        <v>154</v>
      </c>
      <c r="Z45" s="132"/>
      <c r="AA45" s="132" t="s">
        <v>154</v>
      </c>
      <c r="AB45" s="132"/>
      <c r="AC45" s="132" t="s">
        <v>154</v>
      </c>
      <c r="AD45" s="132"/>
      <c r="AE45" s="132">
        <v>1</v>
      </c>
      <c r="AF45" s="132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ht="13.5">
      <c r="A46" s="127" t="s">
        <v>21</v>
      </c>
      <c r="B46" s="127"/>
      <c r="C46" s="123"/>
      <c r="D46" s="124" t="s">
        <v>155</v>
      </c>
      <c r="E46" s="124"/>
      <c r="F46" s="55">
        <f t="shared" si="2"/>
        <v>34</v>
      </c>
      <c r="G46" s="132">
        <v>6</v>
      </c>
      <c r="H46" s="132"/>
      <c r="I46" s="132" t="s">
        <v>151</v>
      </c>
      <c r="J46" s="132"/>
      <c r="K46" s="132">
        <v>6</v>
      </c>
      <c r="L46" s="132"/>
      <c r="M46" s="132" t="s">
        <v>151</v>
      </c>
      <c r="N46" s="132"/>
      <c r="O46" s="132">
        <v>2</v>
      </c>
      <c r="P46" s="132"/>
      <c r="Q46" s="55">
        <v>6</v>
      </c>
      <c r="R46" s="132" t="s">
        <v>151</v>
      </c>
      <c r="S46" s="132"/>
      <c r="T46" s="55" t="s">
        <v>151</v>
      </c>
      <c r="U46" s="55">
        <v>1</v>
      </c>
      <c r="V46" s="55">
        <v>1</v>
      </c>
      <c r="W46" s="132" t="s">
        <v>151</v>
      </c>
      <c r="X46" s="132"/>
      <c r="Y46" s="132" t="s">
        <v>151</v>
      </c>
      <c r="Z46" s="132"/>
      <c r="AA46" s="132" t="s">
        <v>151</v>
      </c>
      <c r="AB46" s="132"/>
      <c r="AC46" s="132" t="s">
        <v>151</v>
      </c>
      <c r="AD46" s="132"/>
      <c r="AE46" s="132">
        <v>12</v>
      </c>
      <c r="AF46" s="132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ht="13.5">
      <c r="A47" s="127" t="s">
        <v>24</v>
      </c>
      <c r="B47" s="127"/>
      <c r="C47" s="123"/>
      <c r="D47" s="124" t="s">
        <v>156</v>
      </c>
      <c r="E47" s="124"/>
      <c r="F47" s="55">
        <f t="shared" si="2"/>
        <v>1</v>
      </c>
      <c r="G47" s="132" t="s">
        <v>151</v>
      </c>
      <c r="H47" s="132"/>
      <c r="I47" s="132" t="s">
        <v>151</v>
      </c>
      <c r="J47" s="132"/>
      <c r="K47" s="132" t="s">
        <v>151</v>
      </c>
      <c r="L47" s="132"/>
      <c r="M47" s="132" t="s">
        <v>151</v>
      </c>
      <c r="N47" s="132"/>
      <c r="O47" s="132" t="s">
        <v>151</v>
      </c>
      <c r="P47" s="132"/>
      <c r="Q47" s="55" t="s">
        <v>151</v>
      </c>
      <c r="R47" s="132" t="s">
        <v>151</v>
      </c>
      <c r="S47" s="132"/>
      <c r="T47" s="55" t="s">
        <v>151</v>
      </c>
      <c r="U47" s="55" t="s">
        <v>151</v>
      </c>
      <c r="V47" s="55" t="s">
        <v>151</v>
      </c>
      <c r="W47" s="132" t="s">
        <v>151</v>
      </c>
      <c r="X47" s="132"/>
      <c r="Y47" s="132" t="s">
        <v>151</v>
      </c>
      <c r="Z47" s="132"/>
      <c r="AA47" s="132" t="s">
        <v>151</v>
      </c>
      <c r="AB47" s="132"/>
      <c r="AC47" s="132" t="s">
        <v>151</v>
      </c>
      <c r="AD47" s="132"/>
      <c r="AE47" s="132">
        <v>1</v>
      </c>
      <c r="AF47" s="132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ht="13.5">
      <c r="A48" s="127" t="s">
        <v>19</v>
      </c>
      <c r="B48" s="127"/>
      <c r="C48" s="123"/>
      <c r="D48" s="124" t="s">
        <v>157</v>
      </c>
      <c r="E48" s="124"/>
      <c r="F48" s="55">
        <f t="shared" si="2"/>
        <v>2</v>
      </c>
      <c r="G48" s="132">
        <v>1</v>
      </c>
      <c r="H48" s="132"/>
      <c r="I48" s="132" t="s">
        <v>154</v>
      </c>
      <c r="J48" s="132"/>
      <c r="K48" s="132" t="s">
        <v>154</v>
      </c>
      <c r="L48" s="132"/>
      <c r="M48" s="132" t="s">
        <v>154</v>
      </c>
      <c r="N48" s="132"/>
      <c r="O48" s="132" t="s">
        <v>154</v>
      </c>
      <c r="P48" s="132"/>
      <c r="Q48" s="55">
        <v>1</v>
      </c>
      <c r="R48" s="132" t="s">
        <v>154</v>
      </c>
      <c r="S48" s="132"/>
      <c r="T48" s="55" t="s">
        <v>154</v>
      </c>
      <c r="U48" s="55" t="s">
        <v>154</v>
      </c>
      <c r="V48" s="55" t="s">
        <v>154</v>
      </c>
      <c r="W48" s="132" t="s">
        <v>154</v>
      </c>
      <c r="X48" s="132"/>
      <c r="Y48" s="132" t="s">
        <v>154</v>
      </c>
      <c r="Z48" s="132"/>
      <c r="AA48" s="132" t="s">
        <v>154</v>
      </c>
      <c r="AB48" s="132"/>
      <c r="AC48" s="132" t="s">
        <v>154</v>
      </c>
      <c r="AD48" s="132"/>
      <c r="AE48" s="132" t="s">
        <v>154</v>
      </c>
      <c r="AF48" s="132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ht="13.5">
      <c r="A49" s="127" t="s">
        <v>21</v>
      </c>
      <c r="B49" s="127"/>
      <c r="C49" s="123"/>
      <c r="D49" s="124" t="s">
        <v>158</v>
      </c>
      <c r="E49" s="124"/>
      <c r="F49" s="55">
        <f t="shared" si="2"/>
        <v>32</v>
      </c>
      <c r="G49" s="132">
        <v>9</v>
      </c>
      <c r="H49" s="132"/>
      <c r="I49" s="132" t="s">
        <v>151</v>
      </c>
      <c r="J49" s="132"/>
      <c r="K49" s="132" t="s">
        <v>151</v>
      </c>
      <c r="L49" s="132"/>
      <c r="M49" s="132">
        <v>6</v>
      </c>
      <c r="N49" s="132"/>
      <c r="O49" s="132" t="s">
        <v>151</v>
      </c>
      <c r="P49" s="132"/>
      <c r="Q49" s="55">
        <v>6</v>
      </c>
      <c r="R49" s="132" t="s">
        <v>151</v>
      </c>
      <c r="S49" s="132"/>
      <c r="T49" s="55" t="s">
        <v>151</v>
      </c>
      <c r="U49" s="55" t="s">
        <v>151</v>
      </c>
      <c r="V49" s="55" t="s">
        <v>151</v>
      </c>
      <c r="W49" s="132">
        <v>2</v>
      </c>
      <c r="X49" s="132"/>
      <c r="Y49" s="132">
        <v>1</v>
      </c>
      <c r="Z49" s="132"/>
      <c r="AA49" s="132">
        <v>1</v>
      </c>
      <c r="AB49" s="132"/>
      <c r="AC49" s="132">
        <v>1</v>
      </c>
      <c r="AD49" s="132"/>
      <c r="AE49" s="132">
        <v>6</v>
      </c>
      <c r="AF49" s="132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ht="13.5">
      <c r="A50" s="127" t="s">
        <v>24</v>
      </c>
      <c r="B50" s="127"/>
      <c r="C50" s="123"/>
      <c r="D50" s="124" t="s">
        <v>159</v>
      </c>
      <c r="E50" s="124"/>
      <c r="F50" s="55">
        <f t="shared" si="2"/>
        <v>1</v>
      </c>
      <c r="G50" s="132" t="s">
        <v>151</v>
      </c>
      <c r="H50" s="132"/>
      <c r="I50" s="132" t="s">
        <v>151</v>
      </c>
      <c r="J50" s="132"/>
      <c r="K50" s="132" t="s">
        <v>151</v>
      </c>
      <c r="L50" s="132"/>
      <c r="M50" s="132" t="s">
        <v>151</v>
      </c>
      <c r="N50" s="132"/>
      <c r="O50" s="132" t="s">
        <v>151</v>
      </c>
      <c r="P50" s="132"/>
      <c r="Q50" s="55" t="s">
        <v>151</v>
      </c>
      <c r="R50" s="132" t="s">
        <v>151</v>
      </c>
      <c r="S50" s="132"/>
      <c r="T50" s="55" t="s">
        <v>151</v>
      </c>
      <c r="U50" s="55" t="s">
        <v>151</v>
      </c>
      <c r="V50" s="55" t="s">
        <v>151</v>
      </c>
      <c r="W50" s="132" t="s">
        <v>151</v>
      </c>
      <c r="X50" s="132"/>
      <c r="Y50" s="132" t="s">
        <v>151</v>
      </c>
      <c r="Z50" s="132"/>
      <c r="AA50" s="132" t="s">
        <v>151</v>
      </c>
      <c r="AB50" s="132"/>
      <c r="AC50" s="132" t="s">
        <v>151</v>
      </c>
      <c r="AD50" s="132"/>
      <c r="AE50" s="132">
        <v>1</v>
      </c>
      <c r="AF50" s="132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ht="13.5">
      <c r="A51" s="127" t="s">
        <v>19</v>
      </c>
      <c r="B51" s="127"/>
      <c r="C51" s="123"/>
      <c r="D51" s="124" t="s">
        <v>160</v>
      </c>
      <c r="E51" s="124"/>
      <c r="F51" s="55">
        <f t="shared" si="2"/>
        <v>2</v>
      </c>
      <c r="G51" s="132">
        <v>1</v>
      </c>
      <c r="H51" s="132"/>
      <c r="I51" s="132" t="s">
        <v>154</v>
      </c>
      <c r="J51" s="132"/>
      <c r="K51" s="132" t="s">
        <v>154</v>
      </c>
      <c r="L51" s="132"/>
      <c r="M51" s="132" t="s">
        <v>154</v>
      </c>
      <c r="N51" s="132"/>
      <c r="O51" s="132" t="s">
        <v>154</v>
      </c>
      <c r="P51" s="132"/>
      <c r="Q51" s="55" t="s">
        <v>154</v>
      </c>
      <c r="R51" s="132" t="s">
        <v>154</v>
      </c>
      <c r="S51" s="132"/>
      <c r="T51" s="55" t="s">
        <v>154</v>
      </c>
      <c r="U51" s="55" t="s">
        <v>154</v>
      </c>
      <c r="V51" s="55" t="s">
        <v>154</v>
      </c>
      <c r="W51" s="132">
        <v>1</v>
      </c>
      <c r="X51" s="132"/>
      <c r="Y51" s="132" t="s">
        <v>154</v>
      </c>
      <c r="Z51" s="132"/>
      <c r="AA51" s="132" t="s">
        <v>154</v>
      </c>
      <c r="AB51" s="132"/>
      <c r="AC51" s="132" t="s">
        <v>154</v>
      </c>
      <c r="AD51" s="132"/>
      <c r="AE51" s="132" t="s">
        <v>154</v>
      </c>
      <c r="AF51" s="132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ht="13.5">
      <c r="A52" s="127" t="s">
        <v>21</v>
      </c>
      <c r="B52" s="127"/>
      <c r="C52" s="123"/>
      <c r="D52" s="124" t="s">
        <v>161</v>
      </c>
      <c r="E52" s="124"/>
      <c r="F52" s="55">
        <f t="shared" si="2"/>
        <v>32</v>
      </c>
      <c r="G52" s="132">
        <v>7</v>
      </c>
      <c r="H52" s="132"/>
      <c r="I52" s="132" t="s">
        <v>151</v>
      </c>
      <c r="J52" s="132"/>
      <c r="K52" s="132">
        <v>7</v>
      </c>
      <c r="L52" s="132"/>
      <c r="M52" s="132" t="s">
        <v>151</v>
      </c>
      <c r="N52" s="132"/>
      <c r="O52" s="132" t="s">
        <v>151</v>
      </c>
      <c r="P52" s="132"/>
      <c r="Q52" s="55">
        <v>6</v>
      </c>
      <c r="R52" s="132" t="s">
        <v>151</v>
      </c>
      <c r="S52" s="132"/>
      <c r="T52" s="55" t="s">
        <v>151</v>
      </c>
      <c r="U52" s="55" t="s">
        <v>151</v>
      </c>
      <c r="V52" s="55" t="s">
        <v>151</v>
      </c>
      <c r="W52" s="132">
        <v>1</v>
      </c>
      <c r="X52" s="132"/>
      <c r="Y52" s="132">
        <v>1</v>
      </c>
      <c r="Z52" s="132"/>
      <c r="AA52" s="132">
        <v>1</v>
      </c>
      <c r="AB52" s="132"/>
      <c r="AC52" s="132">
        <v>1</v>
      </c>
      <c r="AD52" s="132"/>
      <c r="AE52" s="132">
        <v>8</v>
      </c>
      <c r="AF52" s="132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ht="13.5">
      <c r="A53" s="127" t="s">
        <v>24</v>
      </c>
      <c r="B53" s="127"/>
      <c r="C53" s="123"/>
      <c r="D53" s="124" t="s">
        <v>162</v>
      </c>
      <c r="E53" s="124"/>
      <c r="F53" s="55">
        <f t="shared" si="2"/>
        <v>1</v>
      </c>
      <c r="G53" s="132" t="s">
        <v>151</v>
      </c>
      <c r="H53" s="132"/>
      <c r="I53" s="132" t="s">
        <v>151</v>
      </c>
      <c r="J53" s="132"/>
      <c r="K53" s="132" t="s">
        <v>151</v>
      </c>
      <c r="L53" s="132"/>
      <c r="M53" s="132" t="s">
        <v>151</v>
      </c>
      <c r="N53" s="132"/>
      <c r="O53" s="132" t="s">
        <v>151</v>
      </c>
      <c r="P53" s="132"/>
      <c r="Q53" s="55" t="s">
        <v>151</v>
      </c>
      <c r="R53" s="132" t="s">
        <v>151</v>
      </c>
      <c r="S53" s="132"/>
      <c r="T53" s="55" t="s">
        <v>151</v>
      </c>
      <c r="U53" s="55" t="s">
        <v>151</v>
      </c>
      <c r="V53" s="55" t="s">
        <v>151</v>
      </c>
      <c r="W53" s="132" t="s">
        <v>151</v>
      </c>
      <c r="X53" s="132"/>
      <c r="Y53" s="132" t="s">
        <v>151</v>
      </c>
      <c r="Z53" s="132"/>
      <c r="AA53" s="132" t="s">
        <v>151</v>
      </c>
      <c r="AB53" s="132"/>
      <c r="AC53" s="132" t="s">
        <v>151</v>
      </c>
      <c r="AD53" s="132"/>
      <c r="AE53" s="132">
        <v>1</v>
      </c>
      <c r="AF53" s="132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ht="13.5">
      <c r="A54" s="127" t="s">
        <v>19</v>
      </c>
      <c r="B54" s="127"/>
      <c r="C54" s="123"/>
      <c r="D54" s="124" t="s">
        <v>163</v>
      </c>
      <c r="E54" s="124"/>
      <c r="F54" s="55">
        <f>SUM(G54:AF54)</f>
        <v>2</v>
      </c>
      <c r="G54" s="132">
        <v>1</v>
      </c>
      <c r="H54" s="132"/>
      <c r="I54" s="132" t="s">
        <v>154</v>
      </c>
      <c r="J54" s="132"/>
      <c r="K54" s="132" t="s">
        <v>154</v>
      </c>
      <c r="L54" s="132"/>
      <c r="M54" s="132" t="s">
        <v>154</v>
      </c>
      <c r="N54" s="132"/>
      <c r="O54" s="132" t="s">
        <v>154</v>
      </c>
      <c r="P54" s="132"/>
      <c r="Q54" s="55" t="s">
        <v>154</v>
      </c>
      <c r="R54" s="132" t="s">
        <v>154</v>
      </c>
      <c r="S54" s="132"/>
      <c r="T54" s="55" t="s">
        <v>154</v>
      </c>
      <c r="U54" s="55" t="s">
        <v>154</v>
      </c>
      <c r="V54" s="55" t="s">
        <v>154</v>
      </c>
      <c r="W54" s="132">
        <v>1</v>
      </c>
      <c r="X54" s="132"/>
      <c r="Y54" s="132" t="s">
        <v>154</v>
      </c>
      <c r="Z54" s="132"/>
      <c r="AA54" s="132" t="s">
        <v>154</v>
      </c>
      <c r="AB54" s="132"/>
      <c r="AC54" s="132" t="s">
        <v>154</v>
      </c>
      <c r="AD54" s="132"/>
      <c r="AE54" s="132" t="s">
        <v>154</v>
      </c>
      <c r="AF54" s="132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ht="13.5">
      <c r="A55" s="127" t="s">
        <v>21</v>
      </c>
      <c r="B55" s="195"/>
      <c r="C55" s="196"/>
      <c r="D55" s="124" t="s">
        <v>164</v>
      </c>
      <c r="E55" s="124"/>
      <c r="F55" s="55">
        <f>SUM(G55:AF55)</f>
        <v>30</v>
      </c>
      <c r="G55" s="132">
        <v>7</v>
      </c>
      <c r="H55" s="132"/>
      <c r="I55" s="132" t="s">
        <v>151</v>
      </c>
      <c r="J55" s="132"/>
      <c r="K55" s="132">
        <v>7</v>
      </c>
      <c r="L55" s="132"/>
      <c r="M55" s="132" t="s">
        <v>151</v>
      </c>
      <c r="N55" s="132"/>
      <c r="O55" s="132" t="s">
        <v>151</v>
      </c>
      <c r="P55" s="132"/>
      <c r="Q55" s="55">
        <v>5</v>
      </c>
      <c r="R55" s="132" t="s">
        <v>151</v>
      </c>
      <c r="S55" s="132"/>
      <c r="T55" s="55" t="s">
        <v>151</v>
      </c>
      <c r="U55" s="55" t="s">
        <v>151</v>
      </c>
      <c r="V55" s="55" t="s">
        <v>151</v>
      </c>
      <c r="W55" s="132">
        <v>4</v>
      </c>
      <c r="X55" s="132"/>
      <c r="Y55" s="132">
        <v>1</v>
      </c>
      <c r="Z55" s="132"/>
      <c r="AA55" s="132">
        <v>1</v>
      </c>
      <c r="AB55" s="132"/>
      <c r="AC55" s="132">
        <v>1</v>
      </c>
      <c r="AD55" s="132"/>
      <c r="AE55" s="132">
        <v>4</v>
      </c>
      <c r="AF55" s="132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ht="13.5">
      <c r="A56" s="127" t="s">
        <v>24</v>
      </c>
      <c r="B56" s="127"/>
      <c r="C56" s="123"/>
      <c r="D56" s="124" t="s">
        <v>165</v>
      </c>
      <c r="E56" s="124"/>
      <c r="F56" s="55">
        <f>SUM(G56:AF56)</f>
        <v>1</v>
      </c>
      <c r="G56" s="132" t="s">
        <v>151</v>
      </c>
      <c r="H56" s="132"/>
      <c r="I56" s="132" t="s">
        <v>151</v>
      </c>
      <c r="J56" s="132"/>
      <c r="K56" s="132" t="s">
        <v>151</v>
      </c>
      <c r="L56" s="132"/>
      <c r="M56" s="132" t="s">
        <v>151</v>
      </c>
      <c r="N56" s="132"/>
      <c r="O56" s="132" t="s">
        <v>151</v>
      </c>
      <c r="P56" s="132"/>
      <c r="Q56" s="55" t="s">
        <v>151</v>
      </c>
      <c r="R56" s="132" t="s">
        <v>151</v>
      </c>
      <c r="S56" s="132"/>
      <c r="T56" s="55" t="s">
        <v>151</v>
      </c>
      <c r="U56" s="55" t="s">
        <v>151</v>
      </c>
      <c r="V56" s="55" t="s">
        <v>151</v>
      </c>
      <c r="W56" s="132" t="s">
        <v>151</v>
      </c>
      <c r="X56" s="132"/>
      <c r="Y56" s="132" t="s">
        <v>151</v>
      </c>
      <c r="Z56" s="132"/>
      <c r="AA56" s="132" t="s">
        <v>151</v>
      </c>
      <c r="AB56" s="132"/>
      <c r="AC56" s="132" t="s">
        <v>151</v>
      </c>
      <c r="AD56" s="132"/>
      <c r="AE56" s="132">
        <v>1</v>
      </c>
      <c r="AF56" s="132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ht="13.5">
      <c r="A57" s="133" t="s">
        <v>122</v>
      </c>
      <c r="B57" s="134"/>
      <c r="C57" s="126"/>
      <c r="D57" s="124" t="s">
        <v>165</v>
      </c>
      <c r="E57" s="124"/>
      <c r="F57" s="55">
        <f>SUM(G57:AF57)</f>
        <v>1</v>
      </c>
      <c r="G57" s="132" t="s">
        <v>151</v>
      </c>
      <c r="H57" s="132"/>
      <c r="I57" s="132" t="s">
        <v>151</v>
      </c>
      <c r="J57" s="132"/>
      <c r="K57" s="132" t="s">
        <v>151</v>
      </c>
      <c r="L57" s="132"/>
      <c r="M57" s="132" t="s">
        <v>151</v>
      </c>
      <c r="N57" s="132"/>
      <c r="O57" s="132" t="s">
        <v>151</v>
      </c>
      <c r="P57" s="132"/>
      <c r="Q57" s="55" t="s">
        <v>151</v>
      </c>
      <c r="R57" s="132" t="s">
        <v>151</v>
      </c>
      <c r="S57" s="132"/>
      <c r="T57" s="55" t="s">
        <v>151</v>
      </c>
      <c r="U57" s="55" t="s">
        <v>151</v>
      </c>
      <c r="V57" s="55" t="s">
        <v>151</v>
      </c>
      <c r="W57" s="132" t="s">
        <v>151</v>
      </c>
      <c r="X57" s="132"/>
      <c r="Y57" s="132" t="s">
        <v>151</v>
      </c>
      <c r="Z57" s="132"/>
      <c r="AA57" s="132" t="s">
        <v>151</v>
      </c>
      <c r="AB57" s="132"/>
      <c r="AC57" s="132" t="s">
        <v>151</v>
      </c>
      <c r="AD57" s="132"/>
      <c r="AE57" s="132">
        <v>1</v>
      </c>
      <c r="AF57" s="132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ht="13.5">
      <c r="A58" s="127" t="s">
        <v>19</v>
      </c>
      <c r="B58" s="127"/>
      <c r="C58" s="123"/>
      <c r="D58" s="197" t="s">
        <v>166</v>
      </c>
      <c r="E58" s="197"/>
      <c r="F58" s="56">
        <f>SUM(G58:AF58)</f>
        <v>2</v>
      </c>
      <c r="G58" s="170">
        <v>1</v>
      </c>
      <c r="H58" s="170"/>
      <c r="I58" s="170" t="s">
        <v>154</v>
      </c>
      <c r="J58" s="170"/>
      <c r="K58" s="170" t="s">
        <v>154</v>
      </c>
      <c r="L58" s="170"/>
      <c r="M58" s="170" t="s">
        <v>154</v>
      </c>
      <c r="N58" s="170"/>
      <c r="O58" s="170" t="s">
        <v>154</v>
      </c>
      <c r="P58" s="170"/>
      <c r="Q58" s="56" t="s">
        <v>154</v>
      </c>
      <c r="R58" s="170" t="s">
        <v>154</v>
      </c>
      <c r="S58" s="170"/>
      <c r="T58" s="56" t="s">
        <v>154</v>
      </c>
      <c r="U58" s="56" t="s">
        <v>154</v>
      </c>
      <c r="V58" s="56" t="s">
        <v>154</v>
      </c>
      <c r="W58" s="170">
        <v>1</v>
      </c>
      <c r="X58" s="170"/>
      <c r="Y58" s="170" t="s">
        <v>154</v>
      </c>
      <c r="Z58" s="170"/>
      <c r="AA58" s="170" t="s">
        <v>154</v>
      </c>
      <c r="AB58" s="170"/>
      <c r="AC58" s="170" t="s">
        <v>154</v>
      </c>
      <c r="AD58" s="170"/>
      <c r="AE58" s="170" t="s">
        <v>154</v>
      </c>
      <c r="AF58" s="170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ht="5.25" customHeight="1">
      <c r="A59" s="162"/>
      <c r="B59" s="162"/>
      <c r="C59" s="163"/>
      <c r="D59" s="125"/>
      <c r="E59" s="125"/>
      <c r="F59" s="54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54"/>
      <c r="R59" s="125"/>
      <c r="S59" s="125"/>
      <c r="T59" s="54"/>
      <c r="U59" s="54"/>
      <c r="V59" s="54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ht="13.5">
      <c r="A60" s="58" t="s">
        <v>167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ht="13.5">
      <c r="A61" s="23"/>
      <c r="B61" s="23"/>
      <c r="C61" s="23"/>
      <c r="AG61" s="15"/>
      <c r="AH61" s="15"/>
      <c r="AI61" s="15"/>
      <c r="AJ61" s="15"/>
      <c r="AK61" s="15"/>
      <c r="AL61" s="15"/>
      <c r="AM61" s="15"/>
      <c r="AN61" s="15"/>
      <c r="AO61" s="15"/>
    </row>
  </sheetData>
  <mergeCells count="533">
    <mergeCell ref="Y58:Z58"/>
    <mergeCell ref="AA58:AB58"/>
    <mergeCell ref="AC58:AD58"/>
    <mergeCell ref="AE58:AF58"/>
    <mergeCell ref="K58:L58"/>
    <mergeCell ref="M58:N58"/>
    <mergeCell ref="O58:P58"/>
    <mergeCell ref="R58:S58"/>
    <mergeCell ref="A58:C58"/>
    <mergeCell ref="D58:E58"/>
    <mergeCell ref="G58:H58"/>
    <mergeCell ref="I58:J58"/>
    <mergeCell ref="D43:E43"/>
    <mergeCell ref="A43:C43"/>
    <mergeCell ref="K18:M18"/>
    <mergeCell ref="K19:M19"/>
    <mergeCell ref="K20:M20"/>
    <mergeCell ref="I43:J43"/>
    <mergeCell ref="A18:B18"/>
    <mergeCell ref="A19:B19"/>
    <mergeCell ref="A20:B20"/>
    <mergeCell ref="A21:B21"/>
    <mergeCell ref="Y55:Z55"/>
    <mergeCell ref="AA55:AB55"/>
    <mergeCell ref="AC55:AD55"/>
    <mergeCell ref="AE55:AF55"/>
    <mergeCell ref="K55:L55"/>
    <mergeCell ref="M55:N55"/>
    <mergeCell ref="O55:P55"/>
    <mergeCell ref="R55:S55"/>
    <mergeCell ref="A55:C55"/>
    <mergeCell ref="D55:E55"/>
    <mergeCell ref="G55:H55"/>
    <mergeCell ref="I55:J55"/>
    <mergeCell ref="AA34:AB34"/>
    <mergeCell ref="W30:X33"/>
    <mergeCell ref="Y30:Z30"/>
    <mergeCell ref="AA30:AB30"/>
    <mergeCell ref="AA32:AB32"/>
    <mergeCell ref="AA31:AB31"/>
    <mergeCell ref="Y33:Z33"/>
    <mergeCell ref="AA33:AB33"/>
    <mergeCell ref="W34:X35"/>
    <mergeCell ref="AE36:AF39"/>
    <mergeCell ref="AC30:AD31"/>
    <mergeCell ref="AC34:AD35"/>
    <mergeCell ref="AC38:AD39"/>
    <mergeCell ref="AE30:AF33"/>
    <mergeCell ref="V30:V31"/>
    <mergeCell ref="V34:V35"/>
    <mergeCell ref="V38:V39"/>
    <mergeCell ref="U34:U35"/>
    <mergeCell ref="U30:U33"/>
    <mergeCell ref="V36:V37"/>
    <mergeCell ref="V32:V33"/>
    <mergeCell ref="C6:G6"/>
    <mergeCell ref="C8:G8"/>
    <mergeCell ref="C9:G9"/>
    <mergeCell ref="U36:U39"/>
    <mergeCell ref="K36:L39"/>
    <mergeCell ref="C11:G11"/>
    <mergeCell ref="C12:G12"/>
    <mergeCell ref="C13:G13"/>
    <mergeCell ref="C7:G7"/>
    <mergeCell ref="C20:G20"/>
    <mergeCell ref="A4:B4"/>
    <mergeCell ref="N4:P4"/>
    <mergeCell ref="K4:M4"/>
    <mergeCell ref="H4:J4"/>
    <mergeCell ref="C4:G4"/>
    <mergeCell ref="AD4:AF4"/>
    <mergeCell ref="Q4:R4"/>
    <mergeCell ref="S4:W4"/>
    <mergeCell ref="X4:Z4"/>
    <mergeCell ref="AA4:AC4"/>
    <mergeCell ref="A5:B5"/>
    <mergeCell ref="A6:B6"/>
    <mergeCell ref="A8:B8"/>
    <mergeCell ref="A9:B9"/>
    <mergeCell ref="A7:B7"/>
    <mergeCell ref="A10:B10"/>
    <mergeCell ref="A11:B11"/>
    <mergeCell ref="A12:B12"/>
    <mergeCell ref="A13:B13"/>
    <mergeCell ref="A14:B14"/>
    <mergeCell ref="A15:B15"/>
    <mergeCell ref="A16:B16"/>
    <mergeCell ref="A17:B17"/>
    <mergeCell ref="C10:G10"/>
    <mergeCell ref="C21:G21"/>
    <mergeCell ref="C15:G15"/>
    <mergeCell ref="C16:G16"/>
    <mergeCell ref="C17:G17"/>
    <mergeCell ref="C18:G18"/>
    <mergeCell ref="C19:G19"/>
    <mergeCell ref="H16:J16"/>
    <mergeCell ref="C14:G14"/>
    <mergeCell ref="H17:J17"/>
    <mergeCell ref="H18:J18"/>
    <mergeCell ref="K17:M17"/>
    <mergeCell ref="H9:J9"/>
    <mergeCell ref="H10:J10"/>
    <mergeCell ref="H11:J11"/>
    <mergeCell ref="H12:J12"/>
    <mergeCell ref="K16:M16"/>
    <mergeCell ref="H13:J13"/>
    <mergeCell ref="H14:J14"/>
    <mergeCell ref="H15:J15"/>
    <mergeCell ref="K13:M13"/>
    <mergeCell ref="N16:P16"/>
    <mergeCell ref="N14:P14"/>
    <mergeCell ref="K8:M8"/>
    <mergeCell ref="K9:M9"/>
    <mergeCell ref="K10:M10"/>
    <mergeCell ref="K11:M11"/>
    <mergeCell ref="K12:M12"/>
    <mergeCell ref="K14:M14"/>
    <mergeCell ref="K15:M15"/>
    <mergeCell ref="N10:P10"/>
    <mergeCell ref="N13:P13"/>
    <mergeCell ref="N9:P9"/>
    <mergeCell ref="N11:P11"/>
    <mergeCell ref="N12:P12"/>
    <mergeCell ref="H6:J6"/>
    <mergeCell ref="H8:J8"/>
    <mergeCell ref="N6:P6"/>
    <mergeCell ref="N8:P8"/>
    <mergeCell ref="K6:M6"/>
    <mergeCell ref="I29:J29"/>
    <mergeCell ref="K29:L29"/>
    <mergeCell ref="M29:N29"/>
    <mergeCell ref="K21:M21"/>
    <mergeCell ref="H20:J20"/>
    <mergeCell ref="H21:J21"/>
    <mergeCell ref="N21:P21"/>
    <mergeCell ref="N19:P19"/>
    <mergeCell ref="H19:J19"/>
    <mergeCell ref="O29:P29"/>
    <mergeCell ref="Q14:R14"/>
    <mergeCell ref="N20:P20"/>
    <mergeCell ref="N17:P17"/>
    <mergeCell ref="N18:P18"/>
    <mergeCell ref="N15:P15"/>
    <mergeCell ref="Q16:R16"/>
    <mergeCell ref="Q17:R17"/>
    <mergeCell ref="Q18:R18"/>
    <mergeCell ref="Q15:R15"/>
    <mergeCell ref="Q6:R6"/>
    <mergeCell ref="Q8:R8"/>
    <mergeCell ref="Q9:R9"/>
    <mergeCell ref="Q10:R10"/>
    <mergeCell ref="Q11:R11"/>
    <mergeCell ref="Q12:R12"/>
    <mergeCell ref="Q13:R13"/>
    <mergeCell ref="S6:W6"/>
    <mergeCell ref="S9:W9"/>
    <mergeCell ref="S10:W10"/>
    <mergeCell ref="S8:W8"/>
    <mergeCell ref="S11:W11"/>
    <mergeCell ref="S12:W12"/>
    <mergeCell ref="S13:W13"/>
    <mergeCell ref="S14:W14"/>
    <mergeCell ref="R29:S29"/>
    <mergeCell ref="S15:W15"/>
    <mergeCell ref="S16:W16"/>
    <mergeCell ref="S17:W17"/>
    <mergeCell ref="S18:W18"/>
    <mergeCell ref="Q19:R19"/>
    <mergeCell ref="Q20:R20"/>
    <mergeCell ref="Q21:R21"/>
    <mergeCell ref="S20:W21"/>
    <mergeCell ref="X8:Z8"/>
    <mergeCell ref="X9:Z9"/>
    <mergeCell ref="X10:Z10"/>
    <mergeCell ref="X11:Z11"/>
    <mergeCell ref="AE28:AF28"/>
    <mergeCell ref="W28:X28"/>
    <mergeCell ref="X15:Z15"/>
    <mergeCell ref="X16:Z16"/>
    <mergeCell ref="X17:Z17"/>
    <mergeCell ref="X18:Z18"/>
    <mergeCell ref="S19:W19"/>
    <mergeCell ref="AA15:AC15"/>
    <mergeCell ref="AD18:AF18"/>
    <mergeCell ref="AA19:AC19"/>
    <mergeCell ref="AE29:AF29"/>
    <mergeCell ref="W29:X29"/>
    <mergeCell ref="Y29:Z29"/>
    <mergeCell ref="AA29:AB29"/>
    <mergeCell ref="AC29:AD29"/>
    <mergeCell ref="AA10:AC10"/>
    <mergeCell ref="AD10:AF10"/>
    <mergeCell ref="AA11:AC11"/>
    <mergeCell ref="X19:Z19"/>
    <mergeCell ref="X12:Z12"/>
    <mergeCell ref="X13:Z13"/>
    <mergeCell ref="X14:Z14"/>
    <mergeCell ref="AD11:AF11"/>
    <mergeCell ref="AA12:AC12"/>
    <mergeCell ref="AD12:AF12"/>
    <mergeCell ref="AA8:AC8"/>
    <mergeCell ref="AD8:AF8"/>
    <mergeCell ref="AA9:AC9"/>
    <mergeCell ref="AD9:AF9"/>
    <mergeCell ref="AA13:AC13"/>
    <mergeCell ref="AD13:AF13"/>
    <mergeCell ref="AA14:AC14"/>
    <mergeCell ref="AD14:AF14"/>
    <mergeCell ref="AD19:AF19"/>
    <mergeCell ref="AD15:AF15"/>
    <mergeCell ref="AA16:AC16"/>
    <mergeCell ref="AD16:AF16"/>
    <mergeCell ref="AA17:AC17"/>
    <mergeCell ref="AD17:AF17"/>
    <mergeCell ref="AA18:AC18"/>
    <mergeCell ref="AA20:AC20"/>
    <mergeCell ref="AD20:AF20"/>
    <mergeCell ref="AA21:AC21"/>
    <mergeCell ref="AD21:AF21"/>
    <mergeCell ref="X20:Z20"/>
    <mergeCell ref="X21:Z21"/>
    <mergeCell ref="C5:G5"/>
    <mergeCell ref="H5:J5"/>
    <mergeCell ref="K5:M5"/>
    <mergeCell ref="N5:P5"/>
    <mergeCell ref="Q5:R5"/>
    <mergeCell ref="S5:W5"/>
    <mergeCell ref="X5:Z5"/>
    <mergeCell ref="Q7:R7"/>
    <mergeCell ref="AA5:AC5"/>
    <mergeCell ref="AD5:AF5"/>
    <mergeCell ref="AD7:AF7"/>
    <mergeCell ref="X7:Z7"/>
    <mergeCell ref="AA7:AC7"/>
    <mergeCell ref="AA6:AC6"/>
    <mergeCell ref="AD6:AF6"/>
    <mergeCell ref="X6:Z6"/>
    <mergeCell ref="S7:W7"/>
    <mergeCell ref="H7:J7"/>
    <mergeCell ref="K7:M7"/>
    <mergeCell ref="N7:P7"/>
    <mergeCell ref="G33:H33"/>
    <mergeCell ref="G31:H32"/>
    <mergeCell ref="G34:H35"/>
    <mergeCell ref="D29:E40"/>
    <mergeCell ref="G29:H29"/>
    <mergeCell ref="G30:H30"/>
    <mergeCell ref="G36:H36"/>
    <mergeCell ref="G39:H39"/>
    <mergeCell ref="G40:H40"/>
    <mergeCell ref="F30:F39"/>
    <mergeCell ref="I30:J30"/>
    <mergeCell ref="O30:P33"/>
    <mergeCell ref="I31:J32"/>
    <mergeCell ref="K34:L35"/>
    <mergeCell ref="I34:J35"/>
    <mergeCell ref="I33:J33"/>
    <mergeCell ref="M30:N39"/>
    <mergeCell ref="I36:J36"/>
    <mergeCell ref="I39:J39"/>
    <mergeCell ref="K30:L33"/>
    <mergeCell ref="T32:T33"/>
    <mergeCell ref="R33:S34"/>
    <mergeCell ref="R30:S30"/>
    <mergeCell ref="R31:S31"/>
    <mergeCell ref="R32:S32"/>
    <mergeCell ref="G46:H46"/>
    <mergeCell ref="G47:H47"/>
    <mergeCell ref="G43:H43"/>
    <mergeCell ref="G44:H44"/>
    <mergeCell ref="G45:H45"/>
    <mergeCell ref="I42:J42"/>
    <mergeCell ref="I37:J38"/>
    <mergeCell ref="I40:J40"/>
    <mergeCell ref="G52:H52"/>
    <mergeCell ref="I44:J44"/>
    <mergeCell ref="I46:J46"/>
    <mergeCell ref="I48:J48"/>
    <mergeCell ref="I50:J50"/>
    <mergeCell ref="G42:H42"/>
    <mergeCell ref="G37:H38"/>
    <mergeCell ref="G53:H53"/>
    <mergeCell ref="G59:H59"/>
    <mergeCell ref="G48:H48"/>
    <mergeCell ref="G49:H49"/>
    <mergeCell ref="G50:H50"/>
    <mergeCell ref="G51:H51"/>
    <mergeCell ref="G56:H56"/>
    <mergeCell ref="G57:H57"/>
    <mergeCell ref="K40:L40"/>
    <mergeCell ref="M40:N40"/>
    <mergeCell ref="O40:P40"/>
    <mergeCell ref="K42:L42"/>
    <mergeCell ref="M42:N42"/>
    <mergeCell ref="O42:P42"/>
    <mergeCell ref="M41:N41"/>
    <mergeCell ref="O41:P41"/>
    <mergeCell ref="K43:L43"/>
    <mergeCell ref="M43:N43"/>
    <mergeCell ref="O43:P43"/>
    <mergeCell ref="K44:L44"/>
    <mergeCell ref="M44:N44"/>
    <mergeCell ref="O44:P44"/>
    <mergeCell ref="I45:J45"/>
    <mergeCell ref="K45:L45"/>
    <mergeCell ref="M45:N45"/>
    <mergeCell ref="O45:P45"/>
    <mergeCell ref="K46:L46"/>
    <mergeCell ref="M46:N46"/>
    <mergeCell ref="O46:P46"/>
    <mergeCell ref="I47:J47"/>
    <mergeCell ref="K47:L47"/>
    <mergeCell ref="M47:N47"/>
    <mergeCell ref="O47:P47"/>
    <mergeCell ref="K48:L48"/>
    <mergeCell ref="M48:N48"/>
    <mergeCell ref="O48:P48"/>
    <mergeCell ref="I49:J49"/>
    <mergeCell ref="K49:L49"/>
    <mergeCell ref="M49:N49"/>
    <mergeCell ref="O49:P49"/>
    <mergeCell ref="K50:L50"/>
    <mergeCell ref="M50:N50"/>
    <mergeCell ref="O50:P50"/>
    <mergeCell ref="I51:J51"/>
    <mergeCell ref="K51:L51"/>
    <mergeCell ref="M51:N51"/>
    <mergeCell ref="O51:P51"/>
    <mergeCell ref="O53:P53"/>
    <mergeCell ref="I52:J52"/>
    <mergeCell ref="K52:L52"/>
    <mergeCell ref="M52:N52"/>
    <mergeCell ref="O52:P52"/>
    <mergeCell ref="R37:S37"/>
    <mergeCell ref="R38:S38"/>
    <mergeCell ref="R35:S36"/>
    <mergeCell ref="I59:J59"/>
    <mergeCell ref="K59:L59"/>
    <mergeCell ref="M59:N59"/>
    <mergeCell ref="O59:P59"/>
    <mergeCell ref="I53:J53"/>
    <mergeCell ref="K53:L53"/>
    <mergeCell ref="M53:N53"/>
    <mergeCell ref="R43:S43"/>
    <mergeCell ref="R44:S44"/>
    <mergeCell ref="R39:S39"/>
    <mergeCell ref="R40:S40"/>
    <mergeCell ref="R42:S42"/>
    <mergeCell ref="R41:S41"/>
    <mergeCell ref="R51:S51"/>
    <mergeCell ref="R52:S52"/>
    <mergeCell ref="R45:S45"/>
    <mergeCell ref="R46:S46"/>
    <mergeCell ref="R47:S47"/>
    <mergeCell ref="R48:S48"/>
    <mergeCell ref="R53:S53"/>
    <mergeCell ref="R59:S59"/>
    <mergeCell ref="W40:X40"/>
    <mergeCell ref="W42:X42"/>
    <mergeCell ref="R49:S49"/>
    <mergeCell ref="R50:S50"/>
    <mergeCell ref="W48:X48"/>
    <mergeCell ref="W49:X49"/>
    <mergeCell ref="W43:X43"/>
    <mergeCell ref="W59:X59"/>
    <mergeCell ref="AA39:AB39"/>
    <mergeCell ref="Y36:Z36"/>
    <mergeCell ref="AA36:AB36"/>
    <mergeCell ref="AA37:AB37"/>
    <mergeCell ref="W50:X50"/>
    <mergeCell ref="W51:X51"/>
    <mergeCell ref="W52:X52"/>
    <mergeCell ref="W53:X53"/>
    <mergeCell ref="W54:X54"/>
    <mergeCell ref="W55:X55"/>
    <mergeCell ref="W58:X58"/>
    <mergeCell ref="AC40:AD40"/>
    <mergeCell ref="Y43:Z43"/>
    <mergeCell ref="AA43:AB43"/>
    <mergeCell ref="AC43:AD43"/>
    <mergeCell ref="AA46:AB46"/>
    <mergeCell ref="AC46:AD46"/>
    <mergeCell ref="Y48:Z48"/>
    <mergeCell ref="AE40:AF40"/>
    <mergeCell ref="Y42:Z42"/>
    <mergeCell ref="AA42:AB42"/>
    <mergeCell ref="AC42:AD42"/>
    <mergeCell ref="AE42:AF42"/>
    <mergeCell ref="Y40:Z40"/>
    <mergeCell ref="AA40:AB40"/>
    <mergeCell ref="AC41:AD41"/>
    <mergeCell ref="AE41:AF41"/>
    <mergeCell ref="AE43:AF43"/>
    <mergeCell ref="AC44:AD44"/>
    <mergeCell ref="AE44:AF44"/>
    <mergeCell ref="Y45:Z45"/>
    <mergeCell ref="AA45:AB45"/>
    <mergeCell ref="AC45:AD45"/>
    <mergeCell ref="AE45:AF45"/>
    <mergeCell ref="Y44:Z44"/>
    <mergeCell ref="AA44:AB44"/>
    <mergeCell ref="AE46:AF46"/>
    <mergeCell ref="Y47:Z47"/>
    <mergeCell ref="AA47:AB47"/>
    <mergeCell ref="AC47:AD47"/>
    <mergeCell ref="AE47:AF47"/>
    <mergeCell ref="Y46:Z46"/>
    <mergeCell ref="AA48:AB48"/>
    <mergeCell ref="AC48:AD48"/>
    <mergeCell ref="AE48:AF48"/>
    <mergeCell ref="Y49:Z49"/>
    <mergeCell ref="AA49:AB49"/>
    <mergeCell ref="AC49:AD49"/>
    <mergeCell ref="AE49:AF49"/>
    <mergeCell ref="Y50:Z50"/>
    <mergeCell ref="AA50:AB50"/>
    <mergeCell ref="AC50:AD50"/>
    <mergeCell ref="AE50:AF50"/>
    <mergeCell ref="Y51:Z51"/>
    <mergeCell ref="AA51:AB51"/>
    <mergeCell ref="AC51:AD51"/>
    <mergeCell ref="AE51:AF51"/>
    <mergeCell ref="Y52:Z52"/>
    <mergeCell ref="AA52:AB52"/>
    <mergeCell ref="AC52:AD52"/>
    <mergeCell ref="AE52:AF52"/>
    <mergeCell ref="Y53:Z53"/>
    <mergeCell ref="AA53:AB53"/>
    <mergeCell ref="AC53:AD53"/>
    <mergeCell ref="AE53:AF53"/>
    <mergeCell ref="Y59:Z59"/>
    <mergeCell ref="AA59:AB59"/>
    <mergeCell ref="AC59:AD59"/>
    <mergeCell ref="AE59:AF59"/>
    <mergeCell ref="A42:C42"/>
    <mergeCell ref="A29:C40"/>
    <mergeCell ref="A28:C28"/>
    <mergeCell ref="A41:C41"/>
    <mergeCell ref="A59:C59"/>
    <mergeCell ref="D42:E42"/>
    <mergeCell ref="A49:C49"/>
    <mergeCell ref="A50:C50"/>
    <mergeCell ref="A51:C51"/>
    <mergeCell ref="A52:C52"/>
    <mergeCell ref="A45:C45"/>
    <mergeCell ref="A46:C46"/>
    <mergeCell ref="A47:C47"/>
    <mergeCell ref="A48:C48"/>
    <mergeCell ref="A53:C53"/>
    <mergeCell ref="A44:C44"/>
    <mergeCell ref="D50:E50"/>
    <mergeCell ref="D51:E51"/>
    <mergeCell ref="D44:E44"/>
    <mergeCell ref="D45:E45"/>
    <mergeCell ref="D46:E46"/>
    <mergeCell ref="D47:E47"/>
    <mergeCell ref="D48:E48"/>
    <mergeCell ref="D49:E49"/>
    <mergeCell ref="W46:X46"/>
    <mergeCell ref="W47:X47"/>
    <mergeCell ref="W44:X44"/>
    <mergeCell ref="W45:X45"/>
    <mergeCell ref="W36:X39"/>
    <mergeCell ref="AE34:AF35"/>
    <mergeCell ref="AC32:AD33"/>
    <mergeCell ref="AC36:AD37"/>
    <mergeCell ref="Y34:Z35"/>
    <mergeCell ref="Y31:Z32"/>
    <mergeCell ref="Y37:Z38"/>
    <mergeCell ref="AA38:AB38"/>
    <mergeCell ref="AA35:AB35"/>
    <mergeCell ref="Y39:Z39"/>
    <mergeCell ref="Q31:Q32"/>
    <mergeCell ref="Q34:Q35"/>
    <mergeCell ref="Q37:Q38"/>
    <mergeCell ref="O34:P35"/>
    <mergeCell ref="O36:P39"/>
    <mergeCell ref="Y28:Z28"/>
    <mergeCell ref="AA28:AB28"/>
    <mergeCell ref="AC28:AD28"/>
    <mergeCell ref="D28:E28"/>
    <mergeCell ref="R28:S28"/>
    <mergeCell ref="G28:H28"/>
    <mergeCell ref="I28:J28"/>
    <mergeCell ref="K28:L28"/>
    <mergeCell ref="M28:N28"/>
    <mergeCell ref="O28:P28"/>
    <mergeCell ref="D59:E59"/>
    <mergeCell ref="Y41:Z41"/>
    <mergeCell ref="AA41:AB41"/>
    <mergeCell ref="D41:E41"/>
    <mergeCell ref="G41:H41"/>
    <mergeCell ref="I41:J41"/>
    <mergeCell ref="K41:L41"/>
    <mergeCell ref="D52:E52"/>
    <mergeCell ref="D53:E53"/>
    <mergeCell ref="W41:X41"/>
    <mergeCell ref="A54:C54"/>
    <mergeCell ref="D54:E54"/>
    <mergeCell ref="G54:H54"/>
    <mergeCell ref="I54:J54"/>
    <mergeCell ref="K54:L54"/>
    <mergeCell ref="M54:N54"/>
    <mergeCell ref="O54:P54"/>
    <mergeCell ref="R54:S54"/>
    <mergeCell ref="Y54:Z54"/>
    <mergeCell ref="AA54:AB54"/>
    <mergeCell ref="AC54:AD54"/>
    <mergeCell ref="AE54:AF54"/>
    <mergeCell ref="A57:C57"/>
    <mergeCell ref="A56:C56"/>
    <mergeCell ref="D56:E56"/>
    <mergeCell ref="D57:E57"/>
    <mergeCell ref="I56:J56"/>
    <mergeCell ref="K56:L56"/>
    <mergeCell ref="M56:N56"/>
    <mergeCell ref="O56:P56"/>
    <mergeCell ref="R56:S56"/>
    <mergeCell ref="W56:X56"/>
    <mergeCell ref="Y56:Z56"/>
    <mergeCell ref="AA56:AB56"/>
    <mergeCell ref="I57:J57"/>
    <mergeCell ref="K57:L57"/>
    <mergeCell ref="M57:N57"/>
    <mergeCell ref="AA57:AB57"/>
    <mergeCell ref="O57:P57"/>
    <mergeCell ref="R57:S57"/>
    <mergeCell ref="W57:X57"/>
    <mergeCell ref="Y57:Z57"/>
    <mergeCell ref="AC57:AD57"/>
    <mergeCell ref="AE57:AF57"/>
    <mergeCell ref="AC56:AD56"/>
    <mergeCell ref="AE56:AF56"/>
  </mergeCells>
  <printOptions/>
  <pageMargins left="0.6692913385826772" right="0.6692913385826772" top="0.984251968503937" bottom="0.8267716535433072" header="0.5118110236220472" footer="0.5118110236220472"/>
  <pageSetup horizontalDpi="600" verticalDpi="600" orientation="portrait" paperSize="9" r:id="rId1"/>
  <headerFooter alignWithMargins="0">
    <oddHeader>&amp;R&amp;8選　挙　　　175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1">
      <selection activeCell="H5" sqref="H5:J5"/>
    </sheetView>
  </sheetViews>
  <sheetFormatPr defaultColWidth="9.00390625" defaultRowHeight="13.5"/>
  <cols>
    <col min="1" max="1" width="6.625" style="0" customWidth="1"/>
    <col min="2" max="2" width="5.875" style="0" customWidth="1"/>
    <col min="3" max="3" width="2.50390625" style="0" customWidth="1"/>
    <col min="4" max="4" width="5.625" style="0" customWidth="1"/>
    <col min="5" max="5" width="5.875" style="0" customWidth="1"/>
    <col min="6" max="6" width="2.50390625" style="0" customWidth="1"/>
    <col min="7" max="7" width="5.625" style="0" customWidth="1"/>
    <col min="8" max="8" width="5.875" style="0" customWidth="1"/>
    <col min="9" max="9" width="2.50390625" style="0" customWidth="1"/>
    <col min="10" max="10" width="5.625" style="0" customWidth="1"/>
    <col min="11" max="11" width="5.875" style="0" customWidth="1"/>
    <col min="12" max="12" width="2.50390625" style="0" customWidth="1"/>
    <col min="13" max="13" width="5.625" style="0" customWidth="1"/>
    <col min="14" max="14" width="5.875" style="0" customWidth="1"/>
    <col min="15" max="15" width="2.50390625" style="0" customWidth="1"/>
    <col min="16" max="16" width="5.625" style="0" customWidth="1"/>
    <col min="17" max="17" width="5.875" style="0" customWidth="1"/>
    <col min="18" max="18" width="2.50390625" style="0" customWidth="1"/>
    <col min="19" max="19" width="5.625" style="0" customWidth="1"/>
    <col min="20" max="20" width="7.75390625" style="0" customWidth="1"/>
  </cols>
  <sheetData>
    <row r="1" spans="1:20" ht="26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2"/>
    </row>
    <row r="2" spans="1:20" ht="22.5" customHeight="1">
      <c r="A2" s="32" t="s">
        <v>125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"/>
    </row>
    <row r="3" spans="1:20" ht="13.5">
      <c r="A3" s="116" t="s">
        <v>133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5"/>
      <c r="R3" s="17"/>
      <c r="S3" s="17"/>
      <c r="T3" s="4"/>
    </row>
    <row r="4" spans="1:19" s="25" customFormat="1" ht="12.75" customHeight="1">
      <c r="A4" s="92" t="s">
        <v>45</v>
      </c>
      <c r="B4" s="199" t="s">
        <v>28</v>
      </c>
      <c r="C4" s="198"/>
      <c r="D4" s="198"/>
      <c r="E4" s="198" t="s">
        <v>29</v>
      </c>
      <c r="F4" s="198"/>
      <c r="G4" s="198"/>
      <c r="H4" s="198" t="s">
        <v>32</v>
      </c>
      <c r="I4" s="198"/>
      <c r="J4" s="198"/>
      <c r="K4" s="198" t="s">
        <v>33</v>
      </c>
      <c r="L4" s="198"/>
      <c r="M4" s="198"/>
      <c r="N4" s="198" t="s">
        <v>34</v>
      </c>
      <c r="O4" s="198"/>
      <c r="P4" s="198"/>
      <c r="Q4" s="198" t="s">
        <v>36</v>
      </c>
      <c r="R4" s="198"/>
      <c r="S4" s="202"/>
    </row>
    <row r="5" spans="1:19" ht="12.75" customHeight="1">
      <c r="A5" s="93" t="s">
        <v>46</v>
      </c>
      <c r="B5" s="200" t="s">
        <v>26</v>
      </c>
      <c r="C5" s="201"/>
      <c r="D5" s="62" t="s">
        <v>27</v>
      </c>
      <c r="E5" s="201" t="s">
        <v>26</v>
      </c>
      <c r="F5" s="201"/>
      <c r="G5" s="62" t="s">
        <v>27</v>
      </c>
      <c r="H5" s="201" t="s">
        <v>26</v>
      </c>
      <c r="I5" s="201"/>
      <c r="J5" s="62" t="s">
        <v>27</v>
      </c>
      <c r="K5" s="201" t="s">
        <v>26</v>
      </c>
      <c r="L5" s="201"/>
      <c r="M5" s="62" t="s">
        <v>27</v>
      </c>
      <c r="N5" s="201" t="s">
        <v>26</v>
      </c>
      <c r="O5" s="201"/>
      <c r="P5" s="62" t="s">
        <v>27</v>
      </c>
      <c r="Q5" s="201" t="s">
        <v>26</v>
      </c>
      <c r="R5" s="201"/>
      <c r="S5" s="63" t="s">
        <v>27</v>
      </c>
    </row>
    <row r="6" spans="1:19" ht="3" customHeight="1">
      <c r="A6" s="64"/>
      <c r="B6" s="204"/>
      <c r="C6" s="204"/>
      <c r="D6" s="66"/>
      <c r="E6" s="204"/>
      <c r="F6" s="204"/>
      <c r="G6" s="67"/>
      <c r="H6" s="204"/>
      <c r="I6" s="204"/>
      <c r="J6" s="67"/>
      <c r="K6" s="204"/>
      <c r="L6" s="204"/>
      <c r="M6" s="67"/>
      <c r="N6" s="204"/>
      <c r="O6" s="204"/>
      <c r="P6" s="67"/>
      <c r="Q6" s="68"/>
      <c r="R6" s="68"/>
      <c r="S6" s="68"/>
    </row>
    <row r="7" spans="1:19" ht="12.75" customHeight="1">
      <c r="A7" s="69" t="s">
        <v>169</v>
      </c>
      <c r="B7" s="101">
        <f>SUM(E7,H7,K7,N7,Q7,B16)</f>
        <v>77233</v>
      </c>
      <c r="C7" s="54"/>
      <c r="D7" s="102">
        <v>100</v>
      </c>
      <c r="E7" s="101">
        <v>29972</v>
      </c>
      <c r="F7" s="70"/>
      <c r="G7" s="102">
        <v>38.81</v>
      </c>
      <c r="H7" s="99" t="s">
        <v>154</v>
      </c>
      <c r="I7" s="65"/>
      <c r="J7" s="104" t="s">
        <v>154</v>
      </c>
      <c r="K7" s="101">
        <v>12915</v>
      </c>
      <c r="L7" s="70"/>
      <c r="M7" s="102">
        <v>16.72</v>
      </c>
      <c r="N7" s="101">
        <v>34346</v>
      </c>
      <c r="O7" s="70"/>
      <c r="P7" s="102">
        <v>44.47</v>
      </c>
      <c r="Q7" s="71" t="s">
        <v>154</v>
      </c>
      <c r="R7" s="65"/>
      <c r="S7" s="104" t="s">
        <v>154</v>
      </c>
    </row>
    <row r="8" spans="1:19" ht="12.75" customHeight="1">
      <c r="A8" s="69" t="s">
        <v>170</v>
      </c>
      <c r="B8" s="101">
        <f>SUM(E8,H8,K8,N8,Q8,B17)</f>
        <v>53178</v>
      </c>
      <c r="C8" s="70"/>
      <c r="D8" s="102">
        <v>100</v>
      </c>
      <c r="E8" s="101">
        <v>21599</v>
      </c>
      <c r="F8" s="70"/>
      <c r="G8" s="102">
        <v>40.62</v>
      </c>
      <c r="H8" s="101">
        <v>4893</v>
      </c>
      <c r="I8" s="70"/>
      <c r="J8" s="102">
        <v>9.2</v>
      </c>
      <c r="K8" s="99" t="s">
        <v>154</v>
      </c>
      <c r="L8" s="65"/>
      <c r="M8" s="104" t="s">
        <v>154</v>
      </c>
      <c r="N8" s="101">
        <v>8639</v>
      </c>
      <c r="O8" s="70"/>
      <c r="P8" s="102">
        <v>16.24</v>
      </c>
      <c r="Q8" s="71" t="s">
        <v>154</v>
      </c>
      <c r="R8" s="65"/>
      <c r="S8" s="104" t="s">
        <v>154</v>
      </c>
    </row>
    <row r="9" spans="1:19" ht="12.75" customHeight="1">
      <c r="A9" s="69" t="s">
        <v>171</v>
      </c>
      <c r="B9" s="101">
        <f>SUM(E9,H9,K9,N9,Q9,B18)</f>
        <v>76203</v>
      </c>
      <c r="C9" s="70"/>
      <c r="D9" s="102">
        <v>100</v>
      </c>
      <c r="E9" s="101">
        <v>27969</v>
      </c>
      <c r="F9" s="70"/>
      <c r="G9" s="102">
        <v>36.7</v>
      </c>
      <c r="H9" s="99" t="s">
        <v>154</v>
      </c>
      <c r="I9" s="65"/>
      <c r="J9" s="104" t="s">
        <v>154</v>
      </c>
      <c r="K9" s="101">
        <v>6799</v>
      </c>
      <c r="L9" s="70"/>
      <c r="M9" s="102">
        <v>8.92</v>
      </c>
      <c r="N9" s="101">
        <v>30035</v>
      </c>
      <c r="O9" s="70"/>
      <c r="P9" s="102">
        <v>39.41</v>
      </c>
      <c r="Q9" s="71" t="s">
        <v>154</v>
      </c>
      <c r="R9" s="65"/>
      <c r="S9" s="104" t="s">
        <v>154</v>
      </c>
    </row>
    <row r="10" spans="1:19" ht="12.75" customHeight="1">
      <c r="A10" s="69" t="s">
        <v>172</v>
      </c>
      <c r="B10" s="101">
        <f>SUM(E10,H10,K10,N10,Q10,B19)</f>
        <v>88282</v>
      </c>
      <c r="C10" s="70"/>
      <c r="D10" s="102">
        <v>100</v>
      </c>
      <c r="E10" s="101">
        <v>40362</v>
      </c>
      <c r="F10" s="70"/>
      <c r="G10" s="102">
        <v>45.72</v>
      </c>
      <c r="H10" s="99" t="s">
        <v>154</v>
      </c>
      <c r="I10" s="65"/>
      <c r="J10" s="104" t="s">
        <v>154</v>
      </c>
      <c r="K10" s="101">
        <v>9705</v>
      </c>
      <c r="L10" s="70"/>
      <c r="M10" s="102">
        <v>10.99</v>
      </c>
      <c r="N10" s="101">
        <v>36622</v>
      </c>
      <c r="O10" s="70"/>
      <c r="P10" s="102">
        <v>41.48</v>
      </c>
      <c r="Q10" s="71" t="s">
        <v>154</v>
      </c>
      <c r="R10" s="65"/>
      <c r="S10" s="104" t="s">
        <v>154</v>
      </c>
    </row>
    <row r="11" spans="1:19" ht="12.75" customHeight="1">
      <c r="A11" s="69" t="s">
        <v>173</v>
      </c>
      <c r="B11" s="98">
        <f>SUM(E11,H11,K11,N11,Q11,B20)</f>
        <v>92041</v>
      </c>
      <c r="C11" s="48"/>
      <c r="D11" s="103">
        <v>100</v>
      </c>
      <c r="E11" s="98">
        <v>29985</v>
      </c>
      <c r="F11" s="48"/>
      <c r="G11" s="103">
        <f>E11/$B$11*100</f>
        <v>32.57787290446649</v>
      </c>
      <c r="H11" s="100" t="s">
        <v>154</v>
      </c>
      <c r="I11" s="72"/>
      <c r="J11" s="105" t="s">
        <v>154</v>
      </c>
      <c r="K11" s="98">
        <v>8014</v>
      </c>
      <c r="L11" s="48"/>
      <c r="M11" s="103">
        <f>K11/$B$11*100</f>
        <v>8.706989276518073</v>
      </c>
      <c r="N11" s="98">
        <v>52583</v>
      </c>
      <c r="O11" s="48"/>
      <c r="P11" s="103">
        <f>N11/$B$11*100</f>
        <v>57.12997468519464</v>
      </c>
      <c r="Q11" s="48">
        <v>1459</v>
      </c>
      <c r="R11" s="72"/>
      <c r="S11" s="103">
        <f>Q11/$B$11*100</f>
        <v>1.5851631338207974</v>
      </c>
    </row>
    <row r="12" spans="1:19" ht="3" customHeight="1">
      <c r="A12" s="69"/>
      <c r="B12" s="203"/>
      <c r="C12" s="203"/>
      <c r="D12" s="68"/>
      <c r="E12" s="203"/>
      <c r="F12" s="203"/>
      <c r="G12" s="68"/>
      <c r="H12" s="74"/>
      <c r="I12" s="74"/>
      <c r="J12" s="68"/>
      <c r="K12" s="203"/>
      <c r="L12" s="203"/>
      <c r="M12" s="68"/>
      <c r="N12" s="203"/>
      <c r="O12" s="203"/>
      <c r="P12" s="68"/>
      <c r="Q12" s="74"/>
      <c r="R12" s="74"/>
      <c r="S12" s="74"/>
    </row>
    <row r="13" spans="1:19" s="25" customFormat="1" ht="12.75" customHeight="1">
      <c r="A13" s="94" t="s">
        <v>45</v>
      </c>
      <c r="B13" s="199" t="s">
        <v>37</v>
      </c>
      <c r="C13" s="198"/>
      <c r="D13" s="202"/>
      <c r="E13" s="75"/>
      <c r="F13" s="75"/>
      <c r="G13" s="75"/>
      <c r="H13" s="76"/>
      <c r="I13" s="76"/>
      <c r="J13" s="76"/>
      <c r="K13" s="75"/>
      <c r="L13" s="75"/>
      <c r="M13" s="75"/>
      <c r="N13" s="76"/>
      <c r="O13" s="76"/>
      <c r="P13" s="76"/>
      <c r="Q13" s="76"/>
      <c r="R13" s="76"/>
      <c r="S13" s="76"/>
    </row>
    <row r="14" spans="1:19" ht="12.75" customHeight="1">
      <c r="A14" s="95" t="s">
        <v>46</v>
      </c>
      <c r="B14" s="200" t="s">
        <v>26</v>
      </c>
      <c r="C14" s="201"/>
      <c r="D14" s="63" t="s">
        <v>27</v>
      </c>
      <c r="E14" s="77"/>
      <c r="F14" s="77"/>
      <c r="G14" s="49"/>
      <c r="H14" s="74"/>
      <c r="I14" s="74"/>
      <c r="J14" s="74"/>
      <c r="K14" s="77"/>
      <c r="L14" s="77"/>
      <c r="M14" s="74"/>
      <c r="N14" s="74"/>
      <c r="O14" s="74"/>
      <c r="P14" s="74"/>
      <c r="Q14" s="74"/>
      <c r="R14" s="74"/>
      <c r="S14" s="74"/>
    </row>
    <row r="15" spans="1:19" ht="3" customHeight="1">
      <c r="A15" s="78"/>
      <c r="B15" s="206"/>
      <c r="C15" s="206"/>
      <c r="D15" s="67"/>
      <c r="E15" s="79"/>
      <c r="F15" s="79"/>
      <c r="G15" s="68"/>
      <c r="H15" s="74"/>
      <c r="I15" s="54"/>
      <c r="J15" s="54"/>
      <c r="K15" s="80"/>
      <c r="L15" s="80"/>
      <c r="M15" s="54"/>
      <c r="N15" s="54"/>
      <c r="O15" s="54"/>
      <c r="P15" s="54"/>
      <c r="Q15" s="54"/>
      <c r="R15" s="54"/>
      <c r="S15" s="54"/>
    </row>
    <row r="16" spans="1:19" ht="12.75" customHeight="1">
      <c r="A16" s="69" t="s">
        <v>169</v>
      </c>
      <c r="B16" s="99" t="s">
        <v>154</v>
      </c>
      <c r="C16" s="65"/>
      <c r="D16" s="104" t="s">
        <v>154</v>
      </c>
      <c r="E16" s="44"/>
      <c r="F16" s="73"/>
      <c r="G16" s="44"/>
      <c r="H16" s="74"/>
      <c r="I16" s="54"/>
      <c r="J16" s="54"/>
      <c r="K16" s="80"/>
      <c r="L16" s="80"/>
      <c r="M16" s="54"/>
      <c r="N16" s="54"/>
      <c r="O16" s="54"/>
      <c r="P16" s="54"/>
      <c r="Q16" s="54"/>
      <c r="R16" s="54"/>
      <c r="S16" s="54"/>
    </row>
    <row r="17" spans="1:19" ht="12.75" customHeight="1">
      <c r="A17" s="69" t="s">
        <v>170</v>
      </c>
      <c r="B17" s="101">
        <v>18047</v>
      </c>
      <c r="C17" s="70"/>
      <c r="D17" s="102">
        <v>33.94</v>
      </c>
      <c r="E17" s="81"/>
      <c r="F17" s="81"/>
      <c r="G17" s="82"/>
      <c r="H17" s="74"/>
      <c r="I17" s="54"/>
      <c r="J17" s="54"/>
      <c r="K17" s="80"/>
      <c r="L17" s="80"/>
      <c r="M17" s="54"/>
      <c r="N17" s="54"/>
      <c r="O17" s="54"/>
      <c r="P17" s="54"/>
      <c r="Q17" s="54"/>
      <c r="R17" s="54"/>
      <c r="S17" s="54"/>
    </row>
    <row r="18" spans="1:19" ht="12.75" customHeight="1">
      <c r="A18" s="69" t="s">
        <v>171</v>
      </c>
      <c r="B18" s="101">
        <v>11400</v>
      </c>
      <c r="C18" s="70"/>
      <c r="D18" s="102">
        <v>14.96</v>
      </c>
      <c r="E18" s="81"/>
      <c r="F18" s="81"/>
      <c r="G18" s="82"/>
      <c r="H18" s="74"/>
      <c r="I18" s="54"/>
      <c r="J18" s="54"/>
      <c r="K18" s="80"/>
      <c r="L18" s="80"/>
      <c r="M18" s="54"/>
      <c r="N18" s="54"/>
      <c r="O18" s="54"/>
      <c r="P18" s="54"/>
      <c r="Q18" s="54"/>
      <c r="R18" s="54"/>
      <c r="S18" s="54"/>
    </row>
    <row r="19" spans="1:19" ht="12.75" customHeight="1">
      <c r="A19" s="69" t="s">
        <v>172</v>
      </c>
      <c r="B19" s="101">
        <v>1593</v>
      </c>
      <c r="C19" s="70"/>
      <c r="D19" s="102">
        <v>1.8</v>
      </c>
      <c r="E19" s="81"/>
      <c r="F19" s="81"/>
      <c r="G19" s="82"/>
      <c r="H19" s="74"/>
      <c r="I19" s="54"/>
      <c r="J19" s="54"/>
      <c r="K19" s="70"/>
      <c r="L19" s="70"/>
      <c r="M19" s="54"/>
      <c r="N19" s="54"/>
      <c r="O19" s="54"/>
      <c r="P19" s="54"/>
      <c r="Q19" s="54"/>
      <c r="R19" s="54"/>
      <c r="S19" s="54"/>
    </row>
    <row r="20" spans="1:19" ht="12.75" customHeight="1">
      <c r="A20" s="69" t="s">
        <v>173</v>
      </c>
      <c r="B20" s="99" t="s">
        <v>154</v>
      </c>
      <c r="C20" s="65"/>
      <c r="D20" s="104" t="s">
        <v>154</v>
      </c>
      <c r="E20" s="81"/>
      <c r="F20" s="81"/>
      <c r="G20" s="82"/>
      <c r="H20" s="74"/>
      <c r="I20" s="54"/>
      <c r="J20" s="54"/>
      <c r="K20" s="70"/>
      <c r="L20" s="70"/>
      <c r="M20" s="54"/>
      <c r="N20" s="54"/>
      <c r="O20" s="54"/>
      <c r="P20" s="54"/>
      <c r="Q20" s="54"/>
      <c r="R20" s="54"/>
      <c r="S20" s="54"/>
    </row>
    <row r="21" spans="1:19" ht="3.75" customHeight="1">
      <c r="A21" s="78"/>
      <c r="B21" s="203"/>
      <c r="C21" s="203"/>
      <c r="D21" s="68"/>
      <c r="E21" s="83"/>
      <c r="F21" s="83"/>
      <c r="G21" s="68"/>
      <c r="H21" s="74"/>
      <c r="I21" s="54"/>
      <c r="J21" s="54"/>
      <c r="K21" s="83"/>
      <c r="L21" s="83"/>
      <c r="M21" s="54"/>
      <c r="N21" s="54"/>
      <c r="O21" s="54"/>
      <c r="P21" s="54"/>
      <c r="Q21" s="54"/>
      <c r="R21" s="54"/>
      <c r="S21" s="54"/>
    </row>
    <row r="22" spans="1:12" ht="12.75" customHeight="1">
      <c r="A22" s="61" t="s">
        <v>168</v>
      </c>
      <c r="B22" s="59"/>
      <c r="C22" s="59"/>
      <c r="D22" s="59"/>
      <c r="E22" s="26"/>
      <c r="F22" s="26"/>
      <c r="G22" s="26"/>
      <c r="H22" s="27"/>
      <c r="I22" s="18"/>
      <c r="J22" s="18"/>
      <c r="K22" s="18"/>
      <c r="L22" s="18"/>
    </row>
    <row r="23" spans="1:19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20" ht="13.5">
      <c r="A24" s="116" t="s">
        <v>134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"/>
    </row>
    <row r="25" spans="1:19" ht="12.75" customHeight="1">
      <c r="A25" s="96" t="s">
        <v>45</v>
      </c>
      <c r="B25" s="199" t="s">
        <v>28</v>
      </c>
      <c r="C25" s="198"/>
      <c r="D25" s="198"/>
      <c r="E25" s="198" t="s">
        <v>29</v>
      </c>
      <c r="F25" s="198"/>
      <c r="G25" s="198"/>
      <c r="H25" s="198" t="s">
        <v>33</v>
      </c>
      <c r="I25" s="198"/>
      <c r="J25" s="198"/>
      <c r="K25" s="198" t="s">
        <v>34</v>
      </c>
      <c r="L25" s="198"/>
      <c r="M25" s="198"/>
      <c r="N25" s="198" t="s">
        <v>32</v>
      </c>
      <c r="O25" s="198"/>
      <c r="P25" s="198"/>
      <c r="Q25" s="198" t="s">
        <v>117</v>
      </c>
      <c r="R25" s="198"/>
      <c r="S25" s="202"/>
    </row>
    <row r="26" spans="1:19" ht="12.75" customHeight="1">
      <c r="A26" s="93" t="s">
        <v>46</v>
      </c>
      <c r="B26" s="200" t="s">
        <v>26</v>
      </c>
      <c r="C26" s="201"/>
      <c r="D26" s="62" t="s">
        <v>27</v>
      </c>
      <c r="E26" s="201" t="s">
        <v>26</v>
      </c>
      <c r="F26" s="201"/>
      <c r="G26" s="62" t="s">
        <v>27</v>
      </c>
      <c r="H26" s="201" t="s">
        <v>26</v>
      </c>
      <c r="I26" s="201"/>
      <c r="J26" s="62" t="s">
        <v>27</v>
      </c>
      <c r="K26" s="201" t="s">
        <v>26</v>
      </c>
      <c r="L26" s="201"/>
      <c r="M26" s="62" t="s">
        <v>27</v>
      </c>
      <c r="N26" s="201" t="s">
        <v>26</v>
      </c>
      <c r="O26" s="201"/>
      <c r="P26" s="62" t="s">
        <v>27</v>
      </c>
      <c r="Q26" s="201" t="s">
        <v>26</v>
      </c>
      <c r="R26" s="201"/>
      <c r="S26" s="63" t="s">
        <v>27</v>
      </c>
    </row>
    <row r="27" spans="1:19" ht="3" customHeight="1">
      <c r="A27" s="64"/>
      <c r="B27" s="203"/>
      <c r="C27" s="203"/>
      <c r="D27" s="68"/>
      <c r="E27" s="203"/>
      <c r="F27" s="203"/>
      <c r="G27" s="68"/>
      <c r="H27" s="203"/>
      <c r="I27" s="203"/>
      <c r="J27" s="68"/>
      <c r="K27" s="203"/>
      <c r="L27" s="203"/>
      <c r="M27" s="68"/>
      <c r="N27" s="203"/>
      <c r="O27" s="203"/>
      <c r="P27" s="68"/>
      <c r="Q27" s="49"/>
      <c r="R27" s="49"/>
      <c r="S27" s="49"/>
    </row>
    <row r="28" spans="1:19" ht="12.75" customHeight="1">
      <c r="A28" s="69" t="s">
        <v>174</v>
      </c>
      <c r="B28" s="97">
        <f>SUM(E28,H28,K28,N28,Q28,B37,E37,H37,Q37)</f>
        <v>69712</v>
      </c>
      <c r="C28" s="81"/>
      <c r="D28" s="106">
        <v>100</v>
      </c>
      <c r="E28" s="97">
        <v>18469</v>
      </c>
      <c r="F28" s="81"/>
      <c r="G28" s="106">
        <v>26.49</v>
      </c>
      <c r="H28" s="97">
        <v>12810</v>
      </c>
      <c r="I28" s="81"/>
      <c r="J28" s="106">
        <v>18.38</v>
      </c>
      <c r="K28" s="97">
        <v>17137</v>
      </c>
      <c r="L28" s="81"/>
      <c r="M28" s="106">
        <v>24.58</v>
      </c>
      <c r="N28" s="97">
        <v>3391</v>
      </c>
      <c r="O28" s="81"/>
      <c r="P28" s="106">
        <v>4.86</v>
      </c>
      <c r="Q28" s="97">
        <v>16970</v>
      </c>
      <c r="R28" s="81"/>
      <c r="S28" s="106">
        <v>24.34</v>
      </c>
    </row>
    <row r="29" spans="1:19" ht="12.75" customHeight="1">
      <c r="A29" s="69" t="s">
        <v>169</v>
      </c>
      <c r="B29" s="97">
        <f>SUM(E29,H29,K29,N29,Q29,B38,E38,H38,Q38)</f>
        <v>76665</v>
      </c>
      <c r="C29" s="81"/>
      <c r="D29" s="106">
        <v>100</v>
      </c>
      <c r="E29" s="97">
        <v>16277</v>
      </c>
      <c r="F29" s="81"/>
      <c r="G29" s="106">
        <v>21.23</v>
      </c>
      <c r="H29" s="97">
        <v>11413</v>
      </c>
      <c r="I29" s="81"/>
      <c r="J29" s="106">
        <v>14.89</v>
      </c>
      <c r="K29" s="97">
        <v>22775</v>
      </c>
      <c r="L29" s="81"/>
      <c r="M29" s="106">
        <v>29.71</v>
      </c>
      <c r="N29" s="97">
        <v>4562</v>
      </c>
      <c r="O29" s="81"/>
      <c r="P29" s="106">
        <v>5.95</v>
      </c>
      <c r="Q29" s="99" t="s">
        <v>154</v>
      </c>
      <c r="R29" s="65"/>
      <c r="S29" s="104" t="s">
        <v>154</v>
      </c>
    </row>
    <row r="30" spans="1:19" ht="12.75" customHeight="1">
      <c r="A30" s="69" t="s">
        <v>171</v>
      </c>
      <c r="B30" s="97">
        <f>SUM(E30,H30,K30,N30,Q30,B39,E39,H39,Q39)</f>
        <v>76536</v>
      </c>
      <c r="C30" s="81"/>
      <c r="D30" s="106">
        <v>100</v>
      </c>
      <c r="E30" s="97">
        <v>24005</v>
      </c>
      <c r="F30" s="81"/>
      <c r="G30" s="106">
        <v>31.36</v>
      </c>
      <c r="H30" s="97">
        <v>7414</v>
      </c>
      <c r="I30" s="81"/>
      <c r="J30" s="106">
        <v>9.69</v>
      </c>
      <c r="K30" s="97">
        <v>30373</v>
      </c>
      <c r="L30" s="81"/>
      <c r="M30" s="106">
        <v>39.68</v>
      </c>
      <c r="N30" s="97">
        <v>2711</v>
      </c>
      <c r="O30" s="81"/>
      <c r="P30" s="106">
        <v>3.54</v>
      </c>
      <c r="Q30" s="99" t="s">
        <v>154</v>
      </c>
      <c r="R30" s="65"/>
      <c r="S30" s="104" t="s">
        <v>154</v>
      </c>
    </row>
    <row r="31" spans="1:19" ht="12.75" customHeight="1">
      <c r="A31" s="69" t="s">
        <v>172</v>
      </c>
      <c r="B31" s="97">
        <f>SUM(E31,H31,K31,N31,Q31,B40,E40,H40,Q40)</f>
        <v>88963</v>
      </c>
      <c r="C31" s="81"/>
      <c r="D31" s="106">
        <v>100</v>
      </c>
      <c r="E31" s="97">
        <v>33915</v>
      </c>
      <c r="F31" s="81"/>
      <c r="G31" s="106">
        <v>38.12</v>
      </c>
      <c r="H31" s="97">
        <v>8672</v>
      </c>
      <c r="I31" s="81"/>
      <c r="J31" s="106">
        <v>9.75</v>
      </c>
      <c r="K31" s="97">
        <v>26453</v>
      </c>
      <c r="L31" s="81"/>
      <c r="M31" s="106">
        <v>29.73</v>
      </c>
      <c r="N31" s="97">
        <v>3919</v>
      </c>
      <c r="O31" s="81"/>
      <c r="P31" s="106">
        <v>4.41</v>
      </c>
      <c r="Q31" s="99" t="s">
        <v>154</v>
      </c>
      <c r="R31" s="65"/>
      <c r="S31" s="104" t="s">
        <v>154</v>
      </c>
    </row>
    <row r="32" spans="1:19" ht="12.75" customHeight="1">
      <c r="A32" s="69" t="s">
        <v>173</v>
      </c>
      <c r="B32" s="98">
        <f>SUM(E32,H32,K32,N32,Q32,B41,E41,H41,Q41,K41,N41)</f>
        <v>92511</v>
      </c>
      <c r="C32" s="48"/>
      <c r="D32" s="103">
        <v>100</v>
      </c>
      <c r="E32" s="98">
        <v>23158</v>
      </c>
      <c r="F32" s="48"/>
      <c r="G32" s="103">
        <f>E32/$B$32*100</f>
        <v>25.03269881419507</v>
      </c>
      <c r="H32" s="98">
        <v>9428</v>
      </c>
      <c r="I32" s="48"/>
      <c r="J32" s="103">
        <f>H32/$B$32*100</f>
        <v>10.19122050350769</v>
      </c>
      <c r="K32" s="98">
        <v>38186</v>
      </c>
      <c r="L32" s="48"/>
      <c r="M32" s="103">
        <f>K32/$B$32*100</f>
        <v>41.27725351579812</v>
      </c>
      <c r="N32" s="98">
        <v>3958</v>
      </c>
      <c r="O32" s="48"/>
      <c r="P32" s="103">
        <f>N32/$B$32*100</f>
        <v>4.278410135010971</v>
      </c>
      <c r="Q32" s="99" t="s">
        <v>154</v>
      </c>
      <c r="R32" s="65"/>
      <c r="S32" s="104" t="s">
        <v>154</v>
      </c>
    </row>
    <row r="33" spans="1:19" ht="3" customHeight="1">
      <c r="A33" s="64"/>
      <c r="B33" s="205"/>
      <c r="C33" s="205"/>
      <c r="D33" s="68"/>
      <c r="E33" s="205"/>
      <c r="F33" s="205"/>
      <c r="G33" s="68"/>
      <c r="H33" s="205"/>
      <c r="I33" s="205"/>
      <c r="J33" s="68"/>
      <c r="K33" s="205"/>
      <c r="L33" s="205"/>
      <c r="M33" s="68"/>
      <c r="N33" s="205"/>
      <c r="O33" s="205"/>
      <c r="P33" s="68"/>
      <c r="Q33" s="68"/>
      <c r="R33" s="68"/>
      <c r="S33" s="68"/>
    </row>
    <row r="34" spans="1:19" ht="12.75" customHeight="1">
      <c r="A34" s="96" t="s">
        <v>45</v>
      </c>
      <c r="B34" s="199" t="s">
        <v>38</v>
      </c>
      <c r="C34" s="198"/>
      <c r="D34" s="198"/>
      <c r="E34" s="198" t="s">
        <v>39</v>
      </c>
      <c r="F34" s="198"/>
      <c r="G34" s="198"/>
      <c r="H34" s="198" t="s">
        <v>120</v>
      </c>
      <c r="I34" s="198"/>
      <c r="J34" s="198"/>
      <c r="K34" s="198" t="s">
        <v>130</v>
      </c>
      <c r="L34" s="198"/>
      <c r="M34" s="198"/>
      <c r="N34" s="198" t="s">
        <v>131</v>
      </c>
      <c r="O34" s="198"/>
      <c r="P34" s="198"/>
      <c r="Q34" s="198" t="s">
        <v>36</v>
      </c>
      <c r="R34" s="198"/>
      <c r="S34" s="202"/>
    </row>
    <row r="35" spans="1:19" ht="12.75" customHeight="1">
      <c r="A35" s="93" t="s">
        <v>46</v>
      </c>
      <c r="B35" s="200" t="s">
        <v>26</v>
      </c>
      <c r="C35" s="201"/>
      <c r="D35" s="62" t="s">
        <v>27</v>
      </c>
      <c r="E35" s="201" t="s">
        <v>26</v>
      </c>
      <c r="F35" s="201"/>
      <c r="G35" s="62" t="s">
        <v>27</v>
      </c>
      <c r="H35" s="201" t="s">
        <v>26</v>
      </c>
      <c r="I35" s="201"/>
      <c r="J35" s="62" t="s">
        <v>27</v>
      </c>
      <c r="K35" s="201" t="s">
        <v>26</v>
      </c>
      <c r="L35" s="201"/>
      <c r="M35" s="62" t="s">
        <v>27</v>
      </c>
      <c r="N35" s="201" t="s">
        <v>26</v>
      </c>
      <c r="O35" s="201"/>
      <c r="P35" s="62" t="s">
        <v>27</v>
      </c>
      <c r="Q35" s="201" t="s">
        <v>26</v>
      </c>
      <c r="R35" s="201"/>
      <c r="S35" s="63" t="s">
        <v>27</v>
      </c>
    </row>
    <row r="36" spans="1:19" ht="3" customHeight="1">
      <c r="A36" s="84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2.75" customHeight="1">
      <c r="A37" s="69" t="s">
        <v>174</v>
      </c>
      <c r="B37" s="99" t="s">
        <v>154</v>
      </c>
      <c r="C37" s="65"/>
      <c r="D37" s="104" t="s">
        <v>154</v>
      </c>
      <c r="E37" s="99" t="s">
        <v>154</v>
      </c>
      <c r="F37" s="65"/>
      <c r="G37" s="104" t="s">
        <v>154</v>
      </c>
      <c r="H37" s="99" t="s">
        <v>154</v>
      </c>
      <c r="I37" s="65"/>
      <c r="J37" s="104" t="s">
        <v>154</v>
      </c>
      <c r="K37" s="99" t="s">
        <v>154</v>
      </c>
      <c r="L37" s="65"/>
      <c r="M37" s="104" t="s">
        <v>154</v>
      </c>
      <c r="N37" s="99" t="s">
        <v>154</v>
      </c>
      <c r="O37" s="65"/>
      <c r="P37" s="104" t="s">
        <v>154</v>
      </c>
      <c r="Q37" s="97">
        <v>935</v>
      </c>
      <c r="R37" s="81"/>
      <c r="S37" s="106">
        <v>1.34</v>
      </c>
    </row>
    <row r="38" spans="1:19" ht="12.75" customHeight="1">
      <c r="A38" s="69" t="s">
        <v>169</v>
      </c>
      <c r="B38" s="97">
        <v>8654</v>
      </c>
      <c r="C38" s="81"/>
      <c r="D38" s="106">
        <v>11.29</v>
      </c>
      <c r="E38" s="97">
        <v>10536</v>
      </c>
      <c r="F38" s="81"/>
      <c r="G38" s="106">
        <v>13.74</v>
      </c>
      <c r="H38" s="99" t="s">
        <v>154</v>
      </c>
      <c r="I38" s="65"/>
      <c r="J38" s="104" t="s">
        <v>154</v>
      </c>
      <c r="K38" s="99" t="s">
        <v>154</v>
      </c>
      <c r="L38" s="65"/>
      <c r="M38" s="104" t="s">
        <v>154</v>
      </c>
      <c r="N38" s="99" t="s">
        <v>154</v>
      </c>
      <c r="O38" s="65"/>
      <c r="P38" s="104" t="s">
        <v>154</v>
      </c>
      <c r="Q38" s="97">
        <v>2448</v>
      </c>
      <c r="R38" s="81"/>
      <c r="S38" s="106">
        <v>3.19</v>
      </c>
    </row>
    <row r="39" spans="1:19" ht="12.75" customHeight="1">
      <c r="A39" s="69" t="s">
        <v>171</v>
      </c>
      <c r="B39" s="99" t="s">
        <v>154</v>
      </c>
      <c r="C39" s="65"/>
      <c r="D39" s="104" t="s">
        <v>154</v>
      </c>
      <c r="E39" s="97">
        <v>12033</v>
      </c>
      <c r="F39" s="81"/>
      <c r="G39" s="106">
        <v>15.72</v>
      </c>
      <c r="H39" s="99" t="s">
        <v>154</v>
      </c>
      <c r="I39" s="65"/>
      <c r="J39" s="104" t="s">
        <v>154</v>
      </c>
      <c r="K39" s="99" t="s">
        <v>154</v>
      </c>
      <c r="L39" s="65"/>
      <c r="M39" s="104" t="s">
        <v>154</v>
      </c>
      <c r="N39" s="99" t="s">
        <v>154</v>
      </c>
      <c r="O39" s="65"/>
      <c r="P39" s="104" t="s">
        <v>154</v>
      </c>
      <c r="Q39" s="99" t="s">
        <v>154</v>
      </c>
      <c r="R39" s="65"/>
      <c r="S39" s="104" t="s">
        <v>154</v>
      </c>
    </row>
    <row r="40" spans="1:19" ht="12.75" customHeight="1">
      <c r="A40" s="69" t="s">
        <v>172</v>
      </c>
      <c r="B40" s="99" t="s">
        <v>154</v>
      </c>
      <c r="C40" s="65"/>
      <c r="D40" s="104" t="s">
        <v>154</v>
      </c>
      <c r="E40" s="97">
        <v>12665</v>
      </c>
      <c r="F40" s="81"/>
      <c r="G40" s="106">
        <v>14.24</v>
      </c>
      <c r="H40" s="97">
        <v>3339</v>
      </c>
      <c r="I40" s="81"/>
      <c r="J40" s="106">
        <v>3.75</v>
      </c>
      <c r="K40" s="99" t="s">
        <v>154</v>
      </c>
      <c r="L40" s="65"/>
      <c r="M40" s="104" t="s">
        <v>154</v>
      </c>
      <c r="N40" s="99" t="s">
        <v>154</v>
      </c>
      <c r="O40" s="65"/>
      <c r="P40" s="104" t="s">
        <v>154</v>
      </c>
      <c r="Q40" s="99" t="s">
        <v>154</v>
      </c>
      <c r="R40" s="65"/>
      <c r="S40" s="104" t="s">
        <v>154</v>
      </c>
    </row>
    <row r="41" spans="1:19" ht="12.75" customHeight="1">
      <c r="A41" s="69" t="s">
        <v>173</v>
      </c>
      <c r="B41" s="99" t="s">
        <v>154</v>
      </c>
      <c r="C41" s="65"/>
      <c r="D41" s="104" t="s">
        <v>154</v>
      </c>
      <c r="E41" s="98">
        <v>10474</v>
      </c>
      <c r="F41" s="48"/>
      <c r="G41" s="103">
        <f>E41/$B$32*100</f>
        <v>11.321896855509074</v>
      </c>
      <c r="H41" s="98">
        <v>1047</v>
      </c>
      <c r="I41" s="48"/>
      <c r="J41" s="103">
        <f>H41/$B$32*100</f>
        <v>1.131757304536758</v>
      </c>
      <c r="K41" s="98">
        <v>1063</v>
      </c>
      <c r="L41" s="48"/>
      <c r="M41" s="103">
        <f>K41/$B$32*100</f>
        <v>1.1490525451027447</v>
      </c>
      <c r="N41" s="98">
        <v>4747</v>
      </c>
      <c r="O41" s="48"/>
      <c r="P41" s="103">
        <f>N41/$B$32*100</f>
        <v>5.131281685421193</v>
      </c>
      <c r="Q41" s="100">
        <v>450</v>
      </c>
      <c r="R41" s="72"/>
      <c r="S41" s="103">
        <f>Q41/$B$32*100</f>
        <v>0.48642864091837723</v>
      </c>
    </row>
    <row r="42" spans="1:19" ht="3" customHeight="1">
      <c r="A42" s="64"/>
      <c r="B42" s="68"/>
      <c r="C42" s="68"/>
      <c r="D42" s="68"/>
      <c r="E42" s="68"/>
      <c r="F42" s="68"/>
      <c r="G42" s="68"/>
      <c r="H42" s="68"/>
      <c r="I42" s="68"/>
      <c r="J42" s="74"/>
      <c r="K42" s="68"/>
      <c r="L42" s="68"/>
      <c r="M42" s="74"/>
      <c r="N42" s="68"/>
      <c r="O42" s="68"/>
      <c r="P42" s="74"/>
      <c r="Q42" s="68"/>
      <c r="R42" s="68"/>
      <c r="S42" s="68"/>
    </row>
    <row r="43" spans="1:19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3.5">
      <c r="A44" s="116" t="s">
        <v>135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.75" customHeight="1">
      <c r="A45" s="96" t="s">
        <v>45</v>
      </c>
      <c r="B45" s="199" t="s">
        <v>28</v>
      </c>
      <c r="C45" s="198"/>
      <c r="D45" s="198"/>
      <c r="E45" s="198" t="s">
        <v>29</v>
      </c>
      <c r="F45" s="198"/>
      <c r="G45" s="198"/>
      <c r="H45" s="198" t="s">
        <v>38</v>
      </c>
      <c r="I45" s="198"/>
      <c r="J45" s="198"/>
      <c r="K45" s="198" t="s">
        <v>31</v>
      </c>
      <c r="L45" s="198"/>
      <c r="M45" s="198"/>
      <c r="N45" s="198" t="s">
        <v>40</v>
      </c>
      <c r="O45" s="198"/>
      <c r="P45" s="198"/>
      <c r="Q45" s="198" t="s">
        <v>33</v>
      </c>
      <c r="R45" s="198"/>
      <c r="S45" s="202"/>
    </row>
    <row r="46" spans="1:19" ht="12.75" customHeight="1">
      <c r="A46" s="93" t="s">
        <v>46</v>
      </c>
      <c r="B46" s="200" t="s">
        <v>26</v>
      </c>
      <c r="C46" s="201"/>
      <c r="D46" s="62" t="s">
        <v>27</v>
      </c>
      <c r="E46" s="201" t="s">
        <v>26</v>
      </c>
      <c r="F46" s="201"/>
      <c r="G46" s="62" t="s">
        <v>27</v>
      </c>
      <c r="H46" s="201" t="s">
        <v>26</v>
      </c>
      <c r="I46" s="201"/>
      <c r="J46" s="62" t="s">
        <v>27</v>
      </c>
      <c r="K46" s="201" t="s">
        <v>26</v>
      </c>
      <c r="L46" s="201"/>
      <c r="M46" s="62" t="s">
        <v>27</v>
      </c>
      <c r="N46" s="201" t="s">
        <v>26</v>
      </c>
      <c r="O46" s="201"/>
      <c r="P46" s="62" t="s">
        <v>27</v>
      </c>
      <c r="Q46" s="201" t="s">
        <v>26</v>
      </c>
      <c r="R46" s="201"/>
      <c r="S46" s="63" t="s">
        <v>27</v>
      </c>
    </row>
    <row r="47" spans="1:19" ht="3" customHeight="1">
      <c r="A47" s="64"/>
      <c r="B47" s="204"/>
      <c r="C47" s="204"/>
      <c r="D47" s="67"/>
      <c r="E47" s="204"/>
      <c r="F47" s="204"/>
      <c r="G47" s="67"/>
      <c r="H47" s="204"/>
      <c r="I47" s="204"/>
      <c r="J47" s="67"/>
      <c r="K47" s="204"/>
      <c r="L47" s="204"/>
      <c r="M47" s="67"/>
      <c r="N47" s="204"/>
      <c r="O47" s="204"/>
      <c r="P47" s="67"/>
      <c r="Q47" s="204"/>
      <c r="R47" s="204"/>
      <c r="S47" s="67"/>
    </row>
    <row r="48" spans="1:19" ht="12.75" customHeight="1">
      <c r="A48" s="69" t="s">
        <v>175</v>
      </c>
      <c r="B48" s="97">
        <v>53358</v>
      </c>
      <c r="C48" s="81"/>
      <c r="D48" s="106">
        <v>100</v>
      </c>
      <c r="E48" s="97">
        <v>9399</v>
      </c>
      <c r="F48" s="7"/>
      <c r="G48" s="106">
        <v>17.61</v>
      </c>
      <c r="H48" s="99" t="s">
        <v>154</v>
      </c>
      <c r="I48" s="65"/>
      <c r="J48" s="104" t="s">
        <v>154</v>
      </c>
      <c r="K48" s="99" t="s">
        <v>154</v>
      </c>
      <c r="L48" s="65"/>
      <c r="M48" s="104" t="s">
        <v>154</v>
      </c>
      <c r="N48" s="99" t="s">
        <v>154</v>
      </c>
      <c r="O48" s="65"/>
      <c r="P48" s="104" t="s">
        <v>154</v>
      </c>
      <c r="Q48" s="85" t="s">
        <v>176</v>
      </c>
      <c r="R48" s="11">
        <v>487</v>
      </c>
      <c r="S48" s="106">
        <v>14.02</v>
      </c>
    </row>
    <row r="49" spans="1:19" ht="12.75" customHeight="1">
      <c r="A49" s="69" t="s">
        <v>177</v>
      </c>
      <c r="B49" s="97">
        <v>70538</v>
      </c>
      <c r="C49" s="81"/>
      <c r="D49" s="106">
        <v>100</v>
      </c>
      <c r="E49" s="97">
        <v>15488</v>
      </c>
      <c r="F49" s="7"/>
      <c r="G49" s="106">
        <v>21.96</v>
      </c>
      <c r="H49" s="99" t="s">
        <v>154</v>
      </c>
      <c r="I49" s="65"/>
      <c r="J49" s="104" t="s">
        <v>154</v>
      </c>
      <c r="K49" s="99" t="s">
        <v>154</v>
      </c>
      <c r="L49" s="65"/>
      <c r="M49" s="104" t="s">
        <v>154</v>
      </c>
      <c r="N49" s="97">
        <v>13114</v>
      </c>
      <c r="O49" s="81"/>
      <c r="P49" s="106">
        <v>18.59</v>
      </c>
      <c r="Q49" s="97">
        <v>12262</v>
      </c>
      <c r="R49" s="7"/>
      <c r="S49" s="106">
        <v>17.38</v>
      </c>
    </row>
    <row r="50" spans="1:19" ht="12.75" customHeight="1">
      <c r="A50" s="69" t="s">
        <v>178</v>
      </c>
      <c r="B50" s="97">
        <f>E50+H50+Q59+Q50+K50+B59+E59+B68</f>
        <v>67667</v>
      </c>
      <c r="C50" s="81"/>
      <c r="D50" s="106">
        <v>100</v>
      </c>
      <c r="E50" s="97">
        <v>20253</v>
      </c>
      <c r="F50" s="7"/>
      <c r="G50" s="106">
        <v>29.93</v>
      </c>
      <c r="H50" s="97">
        <v>3587</v>
      </c>
      <c r="I50" s="81"/>
      <c r="J50" s="106">
        <v>5.3</v>
      </c>
      <c r="K50" s="97">
        <v>12385</v>
      </c>
      <c r="L50" s="81"/>
      <c r="M50" s="106">
        <v>18.3</v>
      </c>
      <c r="N50" s="99" t="s">
        <v>154</v>
      </c>
      <c r="O50" s="65"/>
      <c r="P50" s="104" t="s">
        <v>154</v>
      </c>
      <c r="Q50" s="97">
        <v>9335</v>
      </c>
      <c r="R50" s="7"/>
      <c r="S50" s="106">
        <v>13.8</v>
      </c>
    </row>
    <row r="51" spans="1:19" ht="12.75" customHeight="1">
      <c r="A51" s="69" t="s">
        <v>179</v>
      </c>
      <c r="B51" s="97">
        <v>76034</v>
      </c>
      <c r="C51" s="81"/>
      <c r="D51" s="106">
        <v>100</v>
      </c>
      <c r="E51" s="97" t="s">
        <v>180</v>
      </c>
      <c r="F51" s="11" t="s">
        <v>258</v>
      </c>
      <c r="G51" s="106">
        <v>19.15</v>
      </c>
      <c r="H51" s="99" t="s">
        <v>115</v>
      </c>
      <c r="I51" s="65"/>
      <c r="J51" s="104" t="s">
        <v>115</v>
      </c>
      <c r="K51" s="97">
        <v>12488</v>
      </c>
      <c r="L51" s="81"/>
      <c r="M51" s="106">
        <v>16.42</v>
      </c>
      <c r="N51" s="99" t="s">
        <v>115</v>
      </c>
      <c r="O51" s="65"/>
      <c r="P51" s="104" t="s">
        <v>115</v>
      </c>
      <c r="Q51" s="97">
        <v>6891</v>
      </c>
      <c r="R51" s="7"/>
      <c r="S51" s="106">
        <v>9.06</v>
      </c>
    </row>
    <row r="52" spans="1:19" ht="12.75" customHeight="1">
      <c r="A52" s="69" t="s">
        <v>181</v>
      </c>
      <c r="B52" s="98">
        <v>81179</v>
      </c>
      <c r="C52" s="54"/>
      <c r="D52" s="103">
        <v>100</v>
      </c>
      <c r="E52" s="98">
        <v>19367</v>
      </c>
      <c r="F52" s="114"/>
      <c r="G52" s="103">
        <v>23.86</v>
      </c>
      <c r="H52" s="99" t="s">
        <v>115</v>
      </c>
      <c r="I52" s="65"/>
      <c r="J52" s="104" t="s">
        <v>115</v>
      </c>
      <c r="K52" s="97">
        <v>12604</v>
      </c>
      <c r="L52" s="81"/>
      <c r="M52" s="106">
        <v>15.53</v>
      </c>
      <c r="N52" s="99" t="s">
        <v>115</v>
      </c>
      <c r="O52" s="65"/>
      <c r="P52" s="104" t="s">
        <v>115</v>
      </c>
      <c r="Q52" s="97">
        <v>7950</v>
      </c>
      <c r="R52" s="7"/>
      <c r="S52" s="106">
        <v>9.79</v>
      </c>
    </row>
    <row r="53" spans="1:19" ht="3" customHeight="1">
      <c r="A53" s="69"/>
      <c r="B53" s="205"/>
      <c r="C53" s="205"/>
      <c r="D53" s="68"/>
      <c r="E53" s="205"/>
      <c r="F53" s="205"/>
      <c r="G53" s="68"/>
      <c r="H53" s="205"/>
      <c r="I53" s="205"/>
      <c r="J53" s="68"/>
      <c r="K53" s="205"/>
      <c r="L53" s="205"/>
      <c r="M53" s="68"/>
      <c r="N53" s="205"/>
      <c r="O53" s="205"/>
      <c r="P53" s="68"/>
      <c r="Q53" s="54"/>
      <c r="R53" s="54"/>
      <c r="S53" s="54"/>
    </row>
    <row r="54" spans="1:19" ht="12.75" customHeight="1">
      <c r="A54" s="96" t="s">
        <v>45</v>
      </c>
      <c r="B54" s="199" t="s">
        <v>42</v>
      </c>
      <c r="C54" s="198"/>
      <c r="D54" s="198"/>
      <c r="E54" s="198" t="s">
        <v>32</v>
      </c>
      <c r="F54" s="198"/>
      <c r="G54" s="198"/>
      <c r="H54" s="198" t="s">
        <v>43</v>
      </c>
      <c r="I54" s="198"/>
      <c r="J54" s="198"/>
      <c r="K54" s="198" t="s">
        <v>35</v>
      </c>
      <c r="L54" s="198"/>
      <c r="M54" s="198"/>
      <c r="N54" s="198" t="s">
        <v>44</v>
      </c>
      <c r="O54" s="198"/>
      <c r="P54" s="198"/>
      <c r="Q54" s="198" t="s">
        <v>36</v>
      </c>
      <c r="R54" s="198"/>
      <c r="S54" s="202"/>
    </row>
    <row r="55" spans="1:19" ht="12.75" customHeight="1">
      <c r="A55" s="93" t="s">
        <v>46</v>
      </c>
      <c r="B55" s="200" t="s">
        <v>26</v>
      </c>
      <c r="C55" s="201"/>
      <c r="D55" s="62" t="s">
        <v>27</v>
      </c>
      <c r="E55" s="201" t="s">
        <v>26</v>
      </c>
      <c r="F55" s="201"/>
      <c r="G55" s="62" t="s">
        <v>27</v>
      </c>
      <c r="H55" s="201" t="s">
        <v>26</v>
      </c>
      <c r="I55" s="201"/>
      <c r="J55" s="62" t="s">
        <v>27</v>
      </c>
      <c r="K55" s="201" t="s">
        <v>26</v>
      </c>
      <c r="L55" s="201"/>
      <c r="M55" s="62" t="s">
        <v>27</v>
      </c>
      <c r="N55" s="201" t="s">
        <v>26</v>
      </c>
      <c r="O55" s="201"/>
      <c r="P55" s="62" t="s">
        <v>27</v>
      </c>
      <c r="Q55" s="201" t="s">
        <v>26</v>
      </c>
      <c r="R55" s="201"/>
      <c r="S55" s="63" t="s">
        <v>27</v>
      </c>
    </row>
    <row r="56" spans="1:19" ht="3" customHeight="1">
      <c r="A56" s="84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4"/>
      <c r="R56" s="54"/>
      <c r="S56" s="54"/>
    </row>
    <row r="57" spans="1:19" ht="12.75" customHeight="1">
      <c r="A57" s="69" t="s">
        <v>175</v>
      </c>
      <c r="B57" s="99" t="s">
        <v>154</v>
      </c>
      <c r="C57" s="12"/>
      <c r="D57" s="104" t="s">
        <v>154</v>
      </c>
      <c r="E57" s="99" t="s">
        <v>154</v>
      </c>
      <c r="F57" s="12"/>
      <c r="G57" s="104" t="s">
        <v>154</v>
      </c>
      <c r="H57" s="97">
        <v>5438</v>
      </c>
      <c r="I57" s="81"/>
      <c r="J57" s="106">
        <v>10.19</v>
      </c>
      <c r="K57" s="97">
        <v>14554</v>
      </c>
      <c r="L57" s="81"/>
      <c r="M57" s="106">
        <v>27.28</v>
      </c>
      <c r="N57" s="97">
        <v>5735</v>
      </c>
      <c r="O57" s="81"/>
      <c r="P57" s="106">
        <v>10.75</v>
      </c>
      <c r="Q57" s="85" t="s">
        <v>182</v>
      </c>
      <c r="R57" s="11">
        <v>109</v>
      </c>
      <c r="S57" s="106">
        <v>3.22</v>
      </c>
    </row>
    <row r="58" spans="1:19" ht="12.75" customHeight="1">
      <c r="A58" s="69" t="s">
        <v>177</v>
      </c>
      <c r="B58" s="97">
        <v>14202</v>
      </c>
      <c r="C58" s="10"/>
      <c r="D58" s="106">
        <v>20.13</v>
      </c>
      <c r="E58" s="97">
        <v>2191</v>
      </c>
      <c r="F58" s="10"/>
      <c r="G58" s="106">
        <v>3.11</v>
      </c>
      <c r="H58" s="99" t="s">
        <v>154</v>
      </c>
      <c r="I58" s="65"/>
      <c r="J58" s="104" t="s">
        <v>154</v>
      </c>
      <c r="K58" s="99" t="s">
        <v>154</v>
      </c>
      <c r="L58" s="65"/>
      <c r="M58" s="104" t="s">
        <v>154</v>
      </c>
      <c r="N58" s="99" t="s">
        <v>154</v>
      </c>
      <c r="O58" s="65"/>
      <c r="P58" s="104" t="s">
        <v>154</v>
      </c>
      <c r="Q58" s="85" t="s">
        <v>183</v>
      </c>
      <c r="R58" s="11">
        <v>713</v>
      </c>
      <c r="S58" s="106">
        <v>3.13</v>
      </c>
    </row>
    <row r="59" spans="1:19" ht="12.75" customHeight="1">
      <c r="A59" s="69" t="s">
        <v>178</v>
      </c>
      <c r="B59" s="97">
        <v>10559</v>
      </c>
      <c r="C59" s="10"/>
      <c r="D59" s="106">
        <v>15.6</v>
      </c>
      <c r="E59" s="97">
        <v>1893</v>
      </c>
      <c r="F59" s="10"/>
      <c r="G59" s="106">
        <v>2.8</v>
      </c>
      <c r="H59" s="99" t="s">
        <v>154</v>
      </c>
      <c r="I59" s="65"/>
      <c r="J59" s="104" t="s">
        <v>154</v>
      </c>
      <c r="K59" s="99" t="s">
        <v>154</v>
      </c>
      <c r="L59" s="65"/>
      <c r="M59" s="104" t="s">
        <v>154</v>
      </c>
      <c r="N59" s="99" t="s">
        <v>154</v>
      </c>
      <c r="O59" s="65"/>
      <c r="P59" s="104" t="s">
        <v>154</v>
      </c>
      <c r="Q59" s="97">
        <v>2622</v>
      </c>
      <c r="R59" s="114"/>
      <c r="S59" s="106">
        <v>3.87</v>
      </c>
    </row>
    <row r="60" spans="1:19" ht="12.75" customHeight="1">
      <c r="A60" s="69" t="s">
        <v>179</v>
      </c>
      <c r="B60" s="97">
        <v>25035</v>
      </c>
      <c r="C60" s="10"/>
      <c r="D60" s="106">
        <v>32.93</v>
      </c>
      <c r="E60" s="85" t="s">
        <v>184</v>
      </c>
      <c r="F60" s="11" t="s">
        <v>260</v>
      </c>
      <c r="G60" s="106">
        <v>2.95</v>
      </c>
      <c r="H60" s="99" t="s">
        <v>154</v>
      </c>
      <c r="I60" s="65"/>
      <c r="J60" s="104" t="s">
        <v>154</v>
      </c>
      <c r="K60" s="99" t="s">
        <v>154</v>
      </c>
      <c r="L60" s="65"/>
      <c r="M60" s="104" t="s">
        <v>154</v>
      </c>
      <c r="N60" s="99" t="s">
        <v>154</v>
      </c>
      <c r="O60" s="65"/>
      <c r="P60" s="104" t="s">
        <v>154</v>
      </c>
      <c r="Q60" s="97">
        <v>218</v>
      </c>
      <c r="R60" s="114"/>
      <c r="S60" s="106">
        <v>0.29</v>
      </c>
    </row>
    <row r="61" spans="1:19" ht="12.75" customHeight="1">
      <c r="A61" s="69" t="s">
        <v>185</v>
      </c>
      <c r="B61" s="85" t="s">
        <v>186</v>
      </c>
      <c r="C61" s="11" t="s">
        <v>259</v>
      </c>
      <c r="D61" s="106">
        <v>30.47</v>
      </c>
      <c r="E61" s="97">
        <v>2751</v>
      </c>
      <c r="F61" s="11"/>
      <c r="G61" s="106">
        <v>3.39</v>
      </c>
      <c r="H61" s="99" t="s">
        <v>154</v>
      </c>
      <c r="I61" s="65"/>
      <c r="J61" s="104" t="s">
        <v>154</v>
      </c>
      <c r="K61" s="99" t="s">
        <v>154</v>
      </c>
      <c r="L61" s="65"/>
      <c r="M61" s="104" t="s">
        <v>154</v>
      </c>
      <c r="N61" s="99" t="s">
        <v>154</v>
      </c>
      <c r="O61" s="65"/>
      <c r="P61" s="104" t="s">
        <v>154</v>
      </c>
      <c r="Q61" s="85" t="s">
        <v>187</v>
      </c>
      <c r="R61" s="11" t="s">
        <v>261</v>
      </c>
      <c r="S61" s="106">
        <v>4.42</v>
      </c>
    </row>
    <row r="62" spans="1:19" ht="3" customHeight="1">
      <c r="A62" s="38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1:19" ht="12.75" customHeight="1">
      <c r="A63" s="96" t="s">
        <v>45</v>
      </c>
      <c r="B63" s="199" t="s">
        <v>37</v>
      </c>
      <c r="C63" s="198"/>
      <c r="D63" s="202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1:19" ht="12.75" customHeight="1">
      <c r="A64" s="93" t="s">
        <v>46</v>
      </c>
      <c r="B64" s="200" t="s">
        <v>26</v>
      </c>
      <c r="C64" s="201"/>
      <c r="D64" s="63" t="s">
        <v>27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1:19" ht="3" customHeight="1">
      <c r="A65" s="84"/>
      <c r="B65" s="49"/>
      <c r="C65" s="49"/>
      <c r="D65" s="49"/>
      <c r="E65" s="7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1:19" ht="12.75" customHeight="1">
      <c r="A66" s="69" t="s">
        <v>175</v>
      </c>
      <c r="B66" s="85" t="s">
        <v>188</v>
      </c>
      <c r="C66" s="11">
        <v>402</v>
      </c>
      <c r="D66" s="106">
        <v>16.93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1:19" ht="12.75" customHeight="1">
      <c r="A67" s="69" t="s">
        <v>177</v>
      </c>
      <c r="B67" s="85" t="s">
        <v>189</v>
      </c>
      <c r="C67" s="11">
        <v>285</v>
      </c>
      <c r="D67" s="106">
        <v>15.7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</row>
    <row r="68" spans="1:19" ht="12.75" customHeight="1">
      <c r="A68" s="69" t="s">
        <v>178</v>
      </c>
      <c r="B68" s="97">
        <v>7033</v>
      </c>
      <c r="C68" s="11"/>
      <c r="D68" s="106">
        <v>10.39</v>
      </c>
      <c r="E68" s="54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54"/>
    </row>
    <row r="69" spans="1:19" ht="12.75" customHeight="1">
      <c r="A69" s="69" t="s">
        <v>179</v>
      </c>
      <c r="B69" s="97">
        <v>14596</v>
      </c>
      <c r="C69" s="11"/>
      <c r="D69" s="106">
        <v>19.2</v>
      </c>
      <c r="E69" s="54"/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54"/>
    </row>
    <row r="70" spans="1:19" ht="12.75" customHeight="1">
      <c r="A70" s="69" t="s">
        <v>185</v>
      </c>
      <c r="B70" s="97">
        <v>10187</v>
      </c>
      <c r="C70" s="11"/>
      <c r="D70" s="106">
        <v>12.55</v>
      </c>
      <c r="E70" s="54"/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54"/>
    </row>
    <row r="71" spans="1:19" ht="3.75" customHeight="1">
      <c r="A71" s="91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54"/>
      <c r="R71" s="54"/>
      <c r="S71" s="54"/>
    </row>
    <row r="72" spans="1:4" ht="13.5">
      <c r="A72" s="60"/>
      <c r="B72" s="60"/>
      <c r="C72" s="60"/>
      <c r="D72" s="60"/>
    </row>
  </sheetData>
  <mergeCells count="96">
    <mergeCell ref="B54:D54"/>
    <mergeCell ref="E54:G54"/>
    <mergeCell ref="H54:J54"/>
    <mergeCell ref="H45:J45"/>
    <mergeCell ref="B45:D45"/>
    <mergeCell ref="B47:C47"/>
    <mergeCell ref="E47:F47"/>
    <mergeCell ref="H47:I47"/>
    <mergeCell ref="H46:I46"/>
    <mergeCell ref="B53:C53"/>
    <mergeCell ref="E53:F53"/>
    <mergeCell ref="K53:L53"/>
    <mergeCell ref="H53:I53"/>
    <mergeCell ref="E45:G45"/>
    <mergeCell ref="E34:G34"/>
    <mergeCell ref="B26:C26"/>
    <mergeCell ref="B34:D34"/>
    <mergeCell ref="B27:C27"/>
    <mergeCell ref="E33:F33"/>
    <mergeCell ref="Q54:S54"/>
    <mergeCell ref="Q55:R55"/>
    <mergeCell ref="N25:P25"/>
    <mergeCell ref="Q26:R26"/>
    <mergeCell ref="N27:O27"/>
    <mergeCell ref="Q45:S45"/>
    <mergeCell ref="N46:O46"/>
    <mergeCell ref="Q46:R46"/>
    <mergeCell ref="N26:O26"/>
    <mergeCell ref="N53:O53"/>
    <mergeCell ref="N55:O55"/>
    <mergeCell ref="K12:L12"/>
    <mergeCell ref="N54:P54"/>
    <mergeCell ref="N12:O12"/>
    <mergeCell ref="N45:P45"/>
    <mergeCell ref="N47:O47"/>
    <mergeCell ref="N33:O33"/>
    <mergeCell ref="K34:M34"/>
    <mergeCell ref="N34:P34"/>
    <mergeCell ref="K54:M54"/>
    <mergeCell ref="Q47:R47"/>
    <mergeCell ref="N5:O5"/>
    <mergeCell ref="H5:I5"/>
    <mergeCell ref="Q25:S25"/>
    <mergeCell ref="H25:J25"/>
    <mergeCell ref="K25:M25"/>
    <mergeCell ref="H35:I35"/>
    <mergeCell ref="N6:O6"/>
    <mergeCell ref="H6:I6"/>
    <mergeCell ref="K5:L5"/>
    <mergeCell ref="B13:D13"/>
    <mergeCell ref="B15:C15"/>
    <mergeCell ref="E27:F27"/>
    <mergeCell ref="H26:I26"/>
    <mergeCell ref="E25:G25"/>
    <mergeCell ref="B25:D25"/>
    <mergeCell ref="B21:C21"/>
    <mergeCell ref="K26:L26"/>
    <mergeCell ref="B14:C14"/>
    <mergeCell ref="E26:F26"/>
    <mergeCell ref="K47:L47"/>
    <mergeCell ref="K45:M45"/>
    <mergeCell ref="H27:I27"/>
    <mergeCell ref="K27:L27"/>
    <mergeCell ref="K46:L46"/>
    <mergeCell ref="B46:C46"/>
    <mergeCell ref="E46:F46"/>
    <mergeCell ref="Q34:S34"/>
    <mergeCell ref="Q35:R35"/>
    <mergeCell ref="K33:L33"/>
    <mergeCell ref="B35:C35"/>
    <mergeCell ref="B33:C33"/>
    <mergeCell ref="E35:F35"/>
    <mergeCell ref="H33:I33"/>
    <mergeCell ref="H34:J34"/>
    <mergeCell ref="K35:L35"/>
    <mergeCell ref="N35:O35"/>
    <mergeCell ref="Q4:S4"/>
    <mergeCell ref="Q5:R5"/>
    <mergeCell ref="B6:C6"/>
    <mergeCell ref="K6:L6"/>
    <mergeCell ref="E6:F6"/>
    <mergeCell ref="B5:C5"/>
    <mergeCell ref="E5:F5"/>
    <mergeCell ref="N4:P4"/>
    <mergeCell ref="H4:J4"/>
    <mergeCell ref="K4:M4"/>
    <mergeCell ref="E4:G4"/>
    <mergeCell ref="B4:D4"/>
    <mergeCell ref="B64:C64"/>
    <mergeCell ref="K55:L55"/>
    <mergeCell ref="B63:D63"/>
    <mergeCell ref="B55:C55"/>
    <mergeCell ref="E55:F55"/>
    <mergeCell ref="H55:I55"/>
    <mergeCell ref="B12:C12"/>
    <mergeCell ref="E12:F12"/>
  </mergeCells>
  <printOptions/>
  <pageMargins left="0.5905511811023623" right="0.5905511811023623" top="0.984251968503937" bottom="0.27" header="0.5118110236220472" footer="0.39"/>
  <pageSetup horizontalDpi="600" verticalDpi="600" orientation="portrait" paperSize="9" r:id="rId1"/>
  <headerFooter alignWithMargins="0">
    <oddHeader>&amp;L&amp;8 176　　　選　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selection activeCell="H5" sqref="H5:J5"/>
    </sheetView>
  </sheetViews>
  <sheetFormatPr defaultColWidth="9.00390625" defaultRowHeight="13.5"/>
  <cols>
    <col min="1" max="1" width="7.25390625" style="0" customWidth="1"/>
    <col min="2" max="2" width="5.875" style="0" customWidth="1"/>
    <col min="3" max="3" width="2.50390625" style="0" customWidth="1"/>
    <col min="4" max="4" width="5.625" style="0" customWidth="1"/>
    <col min="5" max="5" width="5.875" style="0" customWidth="1"/>
    <col min="6" max="6" width="2.50390625" style="0" customWidth="1"/>
    <col min="7" max="7" width="5.625" style="0" customWidth="1"/>
    <col min="8" max="8" width="5.875" style="0" customWidth="1"/>
    <col min="9" max="9" width="2.50390625" style="0" customWidth="1"/>
    <col min="10" max="10" width="5.625" style="0" customWidth="1"/>
    <col min="11" max="11" width="5.875" style="0" customWidth="1"/>
    <col min="12" max="12" width="2.50390625" style="0" customWidth="1"/>
    <col min="13" max="13" width="5.625" style="0" customWidth="1"/>
    <col min="14" max="14" width="5.875" style="0" customWidth="1"/>
    <col min="15" max="15" width="2.50390625" style="0" customWidth="1"/>
    <col min="16" max="16" width="5.625" style="0" customWidth="1"/>
    <col min="17" max="17" width="5.875" style="0" customWidth="1"/>
    <col min="18" max="18" width="2.50390625" style="0" customWidth="1"/>
    <col min="19" max="19" width="5.625" style="0" customWidth="1"/>
    <col min="20" max="20" width="7.75390625" style="0" customWidth="1"/>
  </cols>
  <sheetData>
    <row r="1" spans="1:19" ht="26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0" ht="22.5" customHeight="1">
      <c r="A2" s="32" t="s">
        <v>286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"/>
    </row>
    <row r="3" spans="1:19" ht="13.5">
      <c r="A3" s="116" t="s">
        <v>136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3.5">
      <c r="A4" s="96" t="s">
        <v>45</v>
      </c>
      <c r="B4" s="198" t="s">
        <v>28</v>
      </c>
      <c r="C4" s="198"/>
      <c r="D4" s="198"/>
      <c r="E4" s="198" t="s">
        <v>29</v>
      </c>
      <c r="F4" s="198"/>
      <c r="G4" s="198"/>
      <c r="H4" s="198" t="s">
        <v>30</v>
      </c>
      <c r="I4" s="198"/>
      <c r="J4" s="198"/>
      <c r="K4" s="198" t="s">
        <v>31</v>
      </c>
      <c r="L4" s="198"/>
      <c r="M4" s="198"/>
      <c r="N4" s="198" t="s">
        <v>40</v>
      </c>
      <c r="O4" s="198"/>
      <c r="P4" s="198"/>
      <c r="Q4" s="198" t="s">
        <v>33</v>
      </c>
      <c r="R4" s="198"/>
      <c r="S4" s="202"/>
    </row>
    <row r="5" spans="1:19" ht="13.5">
      <c r="A5" s="93" t="s">
        <v>46</v>
      </c>
      <c r="B5" s="201" t="s">
        <v>26</v>
      </c>
      <c r="C5" s="201"/>
      <c r="D5" s="62" t="s">
        <v>27</v>
      </c>
      <c r="E5" s="201" t="s">
        <v>26</v>
      </c>
      <c r="F5" s="201"/>
      <c r="G5" s="62" t="s">
        <v>27</v>
      </c>
      <c r="H5" s="201" t="s">
        <v>26</v>
      </c>
      <c r="I5" s="201"/>
      <c r="J5" s="62" t="s">
        <v>27</v>
      </c>
      <c r="K5" s="201" t="s">
        <v>26</v>
      </c>
      <c r="L5" s="201"/>
      <c r="M5" s="62" t="s">
        <v>27</v>
      </c>
      <c r="N5" s="201" t="s">
        <v>26</v>
      </c>
      <c r="O5" s="201"/>
      <c r="P5" s="62" t="s">
        <v>27</v>
      </c>
      <c r="Q5" s="201" t="s">
        <v>26</v>
      </c>
      <c r="R5" s="201"/>
      <c r="S5" s="63" t="s">
        <v>27</v>
      </c>
    </row>
    <row r="6" spans="1:19" ht="3.75" customHeight="1">
      <c r="A6" s="6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74"/>
      <c r="O6" s="74"/>
      <c r="P6" s="74"/>
      <c r="Q6" s="49"/>
      <c r="R6" s="49"/>
      <c r="S6" s="49"/>
    </row>
    <row r="7" spans="1:19" ht="13.5">
      <c r="A7" s="69" t="s">
        <v>175</v>
      </c>
      <c r="B7" s="97">
        <f>E7+H7+Q7+H16+K16+Q16+B25</f>
        <v>53438</v>
      </c>
      <c r="C7" s="109"/>
      <c r="D7" s="106">
        <v>100</v>
      </c>
      <c r="E7" s="97">
        <v>12103</v>
      </c>
      <c r="F7" s="11"/>
      <c r="G7" s="106">
        <v>22.65</v>
      </c>
      <c r="H7" s="81">
        <v>6269</v>
      </c>
      <c r="I7" s="86"/>
      <c r="J7" s="106">
        <v>11.73</v>
      </c>
      <c r="K7" s="71" t="s">
        <v>154</v>
      </c>
      <c r="L7" s="12"/>
      <c r="M7" s="104" t="s">
        <v>154</v>
      </c>
      <c r="N7" s="44" t="s">
        <v>154</v>
      </c>
      <c r="O7" s="73"/>
      <c r="P7" s="112" t="s">
        <v>154</v>
      </c>
      <c r="Q7" s="97">
        <v>7962</v>
      </c>
      <c r="R7" s="11"/>
      <c r="S7" s="106">
        <v>14.9</v>
      </c>
    </row>
    <row r="8" spans="1:19" ht="13.5">
      <c r="A8" s="69" t="s">
        <v>177</v>
      </c>
      <c r="B8" s="97">
        <f>E8+N8+Q8+B17+E17+H17+N17+B26</f>
        <v>70940</v>
      </c>
      <c r="C8" s="109"/>
      <c r="D8" s="106">
        <v>100</v>
      </c>
      <c r="E8" s="97">
        <v>14735</v>
      </c>
      <c r="F8" s="11"/>
      <c r="G8" s="106">
        <v>20.77</v>
      </c>
      <c r="H8" s="71" t="s">
        <v>154</v>
      </c>
      <c r="I8" s="65"/>
      <c r="J8" s="104" t="s">
        <v>154</v>
      </c>
      <c r="K8" s="71" t="s">
        <v>154</v>
      </c>
      <c r="L8" s="12"/>
      <c r="M8" s="104" t="s">
        <v>154</v>
      </c>
      <c r="N8" s="97">
        <v>11222</v>
      </c>
      <c r="O8" s="86"/>
      <c r="P8" s="106">
        <v>15.82</v>
      </c>
      <c r="Q8" s="97">
        <v>13676</v>
      </c>
      <c r="R8" s="11"/>
      <c r="S8" s="106">
        <v>19.28</v>
      </c>
    </row>
    <row r="9" spans="1:19" ht="13.5">
      <c r="A9" s="69" t="s">
        <v>178</v>
      </c>
      <c r="B9" s="97">
        <v>68288</v>
      </c>
      <c r="C9" s="109"/>
      <c r="D9" s="106">
        <v>100</v>
      </c>
      <c r="E9" s="85" t="s">
        <v>191</v>
      </c>
      <c r="F9" s="11">
        <v>725</v>
      </c>
      <c r="G9" s="106">
        <v>35.39</v>
      </c>
      <c r="H9" s="71" t="s">
        <v>154</v>
      </c>
      <c r="I9" s="65"/>
      <c r="J9" s="104" t="s">
        <v>154</v>
      </c>
      <c r="K9" s="85" t="s">
        <v>192</v>
      </c>
      <c r="L9" s="11">
        <v>644</v>
      </c>
      <c r="M9" s="106">
        <v>16.09</v>
      </c>
      <c r="N9" s="44" t="s">
        <v>154</v>
      </c>
      <c r="O9" s="73"/>
      <c r="P9" s="112" t="s">
        <v>154</v>
      </c>
      <c r="Q9" s="85" t="s">
        <v>193</v>
      </c>
      <c r="R9" s="11">
        <v>906</v>
      </c>
      <c r="S9" s="106">
        <v>12.03</v>
      </c>
    </row>
    <row r="10" spans="1:19" ht="13.5">
      <c r="A10" s="69" t="s">
        <v>179</v>
      </c>
      <c r="B10" s="97">
        <v>75474</v>
      </c>
      <c r="C10" s="109"/>
      <c r="D10" s="106">
        <v>100</v>
      </c>
      <c r="E10" s="85" t="s">
        <v>194</v>
      </c>
      <c r="F10" s="11" t="s">
        <v>250</v>
      </c>
      <c r="G10" s="106">
        <v>26.26</v>
      </c>
      <c r="H10" s="71" t="s">
        <v>154</v>
      </c>
      <c r="I10" s="65"/>
      <c r="J10" s="104" t="s">
        <v>154</v>
      </c>
      <c r="K10" s="85" t="s">
        <v>195</v>
      </c>
      <c r="L10" s="11" t="s">
        <v>251</v>
      </c>
      <c r="M10" s="106">
        <v>16.7</v>
      </c>
      <c r="N10" s="44" t="s">
        <v>154</v>
      </c>
      <c r="O10" s="73"/>
      <c r="P10" s="112" t="s">
        <v>154</v>
      </c>
      <c r="Q10" s="85" t="s">
        <v>196</v>
      </c>
      <c r="R10" s="11" t="s">
        <v>252</v>
      </c>
      <c r="S10" s="106">
        <v>10.2</v>
      </c>
    </row>
    <row r="11" spans="1:19" ht="13.5">
      <c r="A11" s="69" t="s">
        <v>185</v>
      </c>
      <c r="B11" s="97">
        <v>80922</v>
      </c>
      <c r="C11" s="109"/>
      <c r="D11" s="106">
        <v>100</v>
      </c>
      <c r="E11" s="85" t="s">
        <v>197</v>
      </c>
      <c r="F11" s="21">
        <v>945</v>
      </c>
      <c r="G11" s="106">
        <v>25.42</v>
      </c>
      <c r="H11" s="71" t="s">
        <v>154</v>
      </c>
      <c r="I11" s="65"/>
      <c r="J11" s="104" t="s">
        <v>154</v>
      </c>
      <c r="K11" s="85" t="s">
        <v>198</v>
      </c>
      <c r="L11" s="21">
        <v>365</v>
      </c>
      <c r="M11" s="106">
        <v>14.25</v>
      </c>
      <c r="N11" s="44" t="s">
        <v>154</v>
      </c>
      <c r="O11" s="73"/>
      <c r="P11" s="112" t="s">
        <v>154</v>
      </c>
      <c r="Q11" s="85" t="s">
        <v>199</v>
      </c>
      <c r="R11" s="11" t="s">
        <v>253</v>
      </c>
      <c r="S11" s="106">
        <v>9.83</v>
      </c>
    </row>
    <row r="12" spans="1:19" ht="3" customHeight="1">
      <c r="A12" s="69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74"/>
      <c r="O12" s="74"/>
      <c r="P12" s="74"/>
      <c r="Q12" s="74"/>
      <c r="R12" s="74"/>
      <c r="S12" s="74"/>
    </row>
    <row r="13" spans="1:19" ht="13.5" customHeight="1">
      <c r="A13" s="96" t="s">
        <v>45</v>
      </c>
      <c r="B13" s="198" t="s">
        <v>42</v>
      </c>
      <c r="C13" s="198"/>
      <c r="D13" s="198"/>
      <c r="E13" s="198" t="s">
        <v>32</v>
      </c>
      <c r="F13" s="198"/>
      <c r="G13" s="198"/>
      <c r="H13" s="198" t="s">
        <v>43</v>
      </c>
      <c r="I13" s="198"/>
      <c r="J13" s="198"/>
      <c r="K13" s="198" t="s">
        <v>117</v>
      </c>
      <c r="L13" s="198"/>
      <c r="M13" s="198"/>
      <c r="N13" s="198" t="s">
        <v>38</v>
      </c>
      <c r="O13" s="198"/>
      <c r="P13" s="198"/>
      <c r="Q13" s="198" t="s">
        <v>44</v>
      </c>
      <c r="R13" s="198"/>
      <c r="S13" s="202"/>
    </row>
    <row r="14" spans="1:19" ht="13.5">
      <c r="A14" s="93" t="s">
        <v>46</v>
      </c>
      <c r="B14" s="201" t="s">
        <v>26</v>
      </c>
      <c r="C14" s="201"/>
      <c r="D14" s="62" t="s">
        <v>27</v>
      </c>
      <c r="E14" s="201" t="s">
        <v>26</v>
      </c>
      <c r="F14" s="201"/>
      <c r="G14" s="62" t="s">
        <v>27</v>
      </c>
      <c r="H14" s="201" t="s">
        <v>26</v>
      </c>
      <c r="I14" s="201"/>
      <c r="J14" s="62" t="s">
        <v>27</v>
      </c>
      <c r="K14" s="201" t="s">
        <v>26</v>
      </c>
      <c r="L14" s="201"/>
      <c r="M14" s="62" t="s">
        <v>27</v>
      </c>
      <c r="N14" s="201" t="s">
        <v>26</v>
      </c>
      <c r="O14" s="201"/>
      <c r="P14" s="62" t="s">
        <v>27</v>
      </c>
      <c r="Q14" s="201" t="s">
        <v>26</v>
      </c>
      <c r="R14" s="201"/>
      <c r="S14" s="63" t="s">
        <v>27</v>
      </c>
    </row>
    <row r="15" spans="1:19" ht="3" customHeight="1">
      <c r="A15" s="84"/>
      <c r="B15" s="49"/>
      <c r="C15" s="49"/>
      <c r="D15" s="49"/>
      <c r="E15" s="49"/>
      <c r="F15" s="49"/>
      <c r="G15" s="49"/>
      <c r="H15" s="49"/>
      <c r="I15" s="49"/>
      <c r="J15" s="49"/>
      <c r="K15" s="54"/>
      <c r="L15" s="54"/>
      <c r="M15" s="54"/>
      <c r="N15" s="49"/>
      <c r="O15" s="49"/>
      <c r="P15" s="49"/>
      <c r="Q15" s="49"/>
      <c r="R15" s="49"/>
      <c r="S15" s="49"/>
    </row>
    <row r="16" spans="1:19" ht="13.5">
      <c r="A16" s="69" t="s">
        <v>175</v>
      </c>
      <c r="B16" s="71" t="s">
        <v>154</v>
      </c>
      <c r="C16" s="12"/>
      <c r="D16" s="104" t="s">
        <v>154</v>
      </c>
      <c r="E16" s="71" t="s">
        <v>154</v>
      </c>
      <c r="F16" s="12"/>
      <c r="G16" s="104" t="s">
        <v>154</v>
      </c>
      <c r="H16" s="97">
        <v>2884</v>
      </c>
      <c r="I16" s="86"/>
      <c r="J16" s="106">
        <v>5.4</v>
      </c>
      <c r="K16" s="97">
        <v>16316</v>
      </c>
      <c r="L16" s="86"/>
      <c r="M16" s="106">
        <v>30.53</v>
      </c>
      <c r="N16" s="71" t="s">
        <v>154</v>
      </c>
      <c r="O16" s="12"/>
      <c r="P16" s="104" t="s">
        <v>154</v>
      </c>
      <c r="Q16" s="97">
        <v>1336</v>
      </c>
      <c r="R16" s="109"/>
      <c r="S16" s="106">
        <v>2.5</v>
      </c>
    </row>
    <row r="17" spans="1:19" ht="13.5">
      <c r="A17" s="69" t="s">
        <v>177</v>
      </c>
      <c r="B17" s="97">
        <v>17606</v>
      </c>
      <c r="C17" s="11"/>
      <c r="D17" s="106">
        <v>24.82</v>
      </c>
      <c r="E17" s="97">
        <v>3639</v>
      </c>
      <c r="F17" s="11"/>
      <c r="G17" s="106">
        <v>5.13</v>
      </c>
      <c r="H17" s="97">
        <v>897</v>
      </c>
      <c r="I17" s="86"/>
      <c r="J17" s="106">
        <v>1.26</v>
      </c>
      <c r="K17" s="71" t="s">
        <v>154</v>
      </c>
      <c r="L17" s="65"/>
      <c r="M17" s="104" t="s">
        <v>154</v>
      </c>
      <c r="N17" s="97">
        <v>5978</v>
      </c>
      <c r="O17" s="11"/>
      <c r="P17" s="106">
        <v>8.43</v>
      </c>
      <c r="Q17" s="99" t="s">
        <v>154</v>
      </c>
      <c r="R17" s="65"/>
      <c r="S17" s="104" t="s">
        <v>154</v>
      </c>
    </row>
    <row r="18" spans="1:19" ht="13.5">
      <c r="A18" s="69" t="s">
        <v>178</v>
      </c>
      <c r="B18" s="85" t="s">
        <v>200</v>
      </c>
      <c r="C18" s="11">
        <v>828</v>
      </c>
      <c r="D18" s="106">
        <v>16.99</v>
      </c>
      <c r="E18" s="85" t="s">
        <v>201</v>
      </c>
      <c r="F18" s="11">
        <v>619</v>
      </c>
      <c r="G18" s="106">
        <v>5.71</v>
      </c>
      <c r="H18" s="71" t="s">
        <v>154</v>
      </c>
      <c r="I18" s="65"/>
      <c r="J18" s="104" t="s">
        <v>154</v>
      </c>
      <c r="K18" s="71" t="s">
        <v>154</v>
      </c>
      <c r="L18" s="65"/>
      <c r="M18" s="104" t="s">
        <v>154</v>
      </c>
      <c r="N18" s="85" t="s">
        <v>202</v>
      </c>
      <c r="O18" s="11">
        <v>466</v>
      </c>
      <c r="P18" s="106">
        <v>6.73</v>
      </c>
      <c r="Q18" s="99" t="s">
        <v>154</v>
      </c>
      <c r="R18" s="65"/>
      <c r="S18" s="104" t="s">
        <v>154</v>
      </c>
    </row>
    <row r="19" spans="1:19" ht="13.5">
      <c r="A19" s="69" t="s">
        <v>179</v>
      </c>
      <c r="B19" s="85" t="s">
        <v>203</v>
      </c>
      <c r="C19" s="11" t="s">
        <v>254</v>
      </c>
      <c r="D19" s="106">
        <v>37.35</v>
      </c>
      <c r="E19" s="97">
        <v>3838</v>
      </c>
      <c r="F19" s="11"/>
      <c r="G19" s="106">
        <v>5.09</v>
      </c>
      <c r="H19" s="71" t="s">
        <v>154</v>
      </c>
      <c r="I19" s="65"/>
      <c r="J19" s="104" t="s">
        <v>154</v>
      </c>
      <c r="K19" s="71" t="s">
        <v>154</v>
      </c>
      <c r="L19" s="65"/>
      <c r="M19" s="104" t="s">
        <v>154</v>
      </c>
      <c r="N19" s="71" t="s">
        <v>154</v>
      </c>
      <c r="O19" s="12"/>
      <c r="P19" s="104" t="s">
        <v>154</v>
      </c>
      <c r="Q19" s="99" t="s">
        <v>154</v>
      </c>
      <c r="R19" s="65"/>
      <c r="S19" s="104" t="s">
        <v>154</v>
      </c>
    </row>
    <row r="20" spans="1:19" ht="13.5">
      <c r="A20" s="69" t="s">
        <v>185</v>
      </c>
      <c r="B20" s="85" t="s">
        <v>204</v>
      </c>
      <c r="C20" s="11" t="s">
        <v>255</v>
      </c>
      <c r="D20" s="106">
        <v>38.66</v>
      </c>
      <c r="E20" s="97">
        <v>3512</v>
      </c>
      <c r="F20" s="11"/>
      <c r="G20" s="106">
        <v>4.34</v>
      </c>
      <c r="H20" s="71" t="s">
        <v>154</v>
      </c>
      <c r="I20" s="65"/>
      <c r="J20" s="104" t="s">
        <v>154</v>
      </c>
      <c r="K20" s="71" t="s">
        <v>154</v>
      </c>
      <c r="L20" s="65"/>
      <c r="M20" s="104" t="s">
        <v>154</v>
      </c>
      <c r="N20" s="71" t="s">
        <v>154</v>
      </c>
      <c r="O20" s="12"/>
      <c r="P20" s="104" t="s">
        <v>154</v>
      </c>
      <c r="Q20" s="99" t="s">
        <v>154</v>
      </c>
      <c r="R20" s="65"/>
      <c r="S20" s="104" t="s">
        <v>154</v>
      </c>
    </row>
    <row r="21" spans="1:19" ht="3" customHeight="1">
      <c r="A21" s="38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ht="13.5">
      <c r="A22" s="96" t="s">
        <v>45</v>
      </c>
      <c r="B22" s="198" t="s">
        <v>36</v>
      </c>
      <c r="C22" s="198"/>
      <c r="D22" s="202"/>
      <c r="E22" s="88"/>
      <c r="F22" s="88"/>
      <c r="G22" s="88"/>
      <c r="H22" s="88"/>
      <c r="I22" s="88"/>
      <c r="J22" s="88"/>
      <c r="K22" s="75"/>
      <c r="L22" s="75"/>
      <c r="M22" s="88"/>
      <c r="N22" s="88"/>
      <c r="O22" s="88"/>
      <c r="P22" s="88"/>
      <c r="Q22" s="88"/>
      <c r="R22" s="88"/>
      <c r="S22" s="88"/>
    </row>
    <row r="23" spans="1:19" ht="13.5">
      <c r="A23" s="93" t="s">
        <v>46</v>
      </c>
      <c r="B23" s="201" t="s">
        <v>26</v>
      </c>
      <c r="C23" s="201"/>
      <c r="D23" s="63" t="s">
        <v>27</v>
      </c>
      <c r="E23" s="54"/>
      <c r="F23" s="54"/>
      <c r="G23" s="54"/>
      <c r="H23" s="54"/>
      <c r="I23" s="54"/>
      <c r="J23" s="54"/>
      <c r="K23" s="77"/>
      <c r="L23" s="77"/>
      <c r="M23" s="54"/>
      <c r="N23" s="54"/>
      <c r="O23" s="54"/>
      <c r="P23" s="54"/>
      <c r="Q23" s="71"/>
      <c r="R23" s="65"/>
      <c r="S23" s="71"/>
    </row>
    <row r="24" spans="1:19" ht="3" customHeight="1">
      <c r="A24" s="84"/>
      <c r="B24" s="49"/>
      <c r="C24" s="49"/>
      <c r="D24" s="49"/>
      <c r="E24" s="54"/>
      <c r="F24" s="54"/>
      <c r="G24" s="54"/>
      <c r="H24" s="54"/>
      <c r="I24" s="54"/>
      <c r="J24" s="54"/>
      <c r="K24" s="49"/>
      <c r="L24" s="49"/>
      <c r="M24" s="54"/>
      <c r="N24" s="54"/>
      <c r="O24" s="54"/>
      <c r="P24" s="54"/>
      <c r="Q24" s="54"/>
      <c r="R24" s="54"/>
      <c r="S24" s="54"/>
    </row>
    <row r="25" spans="1:19" ht="13.5">
      <c r="A25" s="69" t="s">
        <v>175</v>
      </c>
      <c r="B25" s="97">
        <v>6568</v>
      </c>
      <c r="C25" s="11"/>
      <c r="D25" s="106">
        <v>12.29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13.5">
      <c r="A26" s="69" t="s">
        <v>177</v>
      </c>
      <c r="B26" s="97">
        <v>3187</v>
      </c>
      <c r="C26" s="11"/>
      <c r="D26" s="106">
        <v>4.49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13.5">
      <c r="A27" s="69" t="s">
        <v>178</v>
      </c>
      <c r="B27" s="85" t="s">
        <v>205</v>
      </c>
      <c r="C27" s="11">
        <v>797</v>
      </c>
      <c r="D27" s="106">
        <v>7.06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ht="13.5">
      <c r="A28" s="69" t="s">
        <v>179</v>
      </c>
      <c r="B28" s="85" t="s">
        <v>206</v>
      </c>
      <c r="C28" s="11" t="s">
        <v>256</v>
      </c>
      <c r="D28" s="106">
        <v>4.4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13.5">
      <c r="A29" s="69" t="s">
        <v>185</v>
      </c>
      <c r="B29" s="85" t="s">
        <v>207</v>
      </c>
      <c r="C29" s="11" t="s">
        <v>257</v>
      </c>
      <c r="D29" s="106">
        <v>7.5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3.75" customHeight="1">
      <c r="A30" s="110"/>
      <c r="B30" s="74"/>
      <c r="C30" s="74"/>
      <c r="D30" s="74"/>
      <c r="E30" s="54"/>
      <c r="F30" s="54"/>
      <c r="G30" s="54"/>
      <c r="H30" s="54"/>
      <c r="I30" s="54"/>
      <c r="J30" s="54"/>
      <c r="K30" s="74"/>
      <c r="L30" s="54"/>
      <c r="M30" s="54"/>
      <c r="N30" s="54"/>
      <c r="O30" s="54"/>
      <c r="P30" s="54"/>
      <c r="Q30" s="54"/>
      <c r="R30" s="54"/>
      <c r="S30" s="54"/>
    </row>
    <row r="31" spans="1:11" ht="13.5">
      <c r="A31" s="20"/>
      <c r="B31" s="34"/>
      <c r="C31" s="34"/>
      <c r="D31" s="34"/>
      <c r="E31" s="20"/>
      <c r="F31" s="20"/>
      <c r="G31" s="20"/>
      <c r="H31" s="20"/>
      <c r="I31" s="20"/>
      <c r="J31" s="20"/>
      <c r="K31" s="20"/>
    </row>
    <row r="32" spans="1:19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3.5">
      <c r="A33" s="117" t="s">
        <v>137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3" ht="13.5">
      <c r="A34" s="96" t="s">
        <v>45</v>
      </c>
      <c r="B34" s="198" t="s">
        <v>28</v>
      </c>
      <c r="C34" s="198"/>
      <c r="D34" s="198"/>
      <c r="E34" s="198" t="s">
        <v>33</v>
      </c>
      <c r="F34" s="198"/>
      <c r="G34" s="198"/>
      <c r="H34" s="198" t="s">
        <v>36</v>
      </c>
      <c r="I34" s="198"/>
      <c r="J34" s="198"/>
      <c r="K34" s="198" t="s">
        <v>37</v>
      </c>
      <c r="L34" s="198"/>
      <c r="M34" s="202"/>
    </row>
    <row r="35" spans="1:13" ht="13.5">
      <c r="A35" s="93" t="s">
        <v>46</v>
      </c>
      <c r="B35" s="201" t="s">
        <v>26</v>
      </c>
      <c r="C35" s="201"/>
      <c r="D35" s="62" t="s">
        <v>27</v>
      </c>
      <c r="E35" s="201" t="s">
        <v>26</v>
      </c>
      <c r="F35" s="201"/>
      <c r="G35" s="62" t="s">
        <v>27</v>
      </c>
      <c r="H35" s="201" t="s">
        <v>26</v>
      </c>
      <c r="I35" s="201"/>
      <c r="J35" s="62" t="s">
        <v>27</v>
      </c>
      <c r="K35" s="201" t="s">
        <v>26</v>
      </c>
      <c r="L35" s="201"/>
      <c r="M35" s="63" t="s">
        <v>27</v>
      </c>
    </row>
    <row r="36" spans="1:13" ht="3" customHeight="1">
      <c r="A36" s="38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ht="13.5" customHeight="1">
      <c r="A37" s="50" t="s">
        <v>208</v>
      </c>
      <c r="B37" s="97">
        <f>SUM(E37,H37,K37)</f>
        <v>59069</v>
      </c>
      <c r="C37" s="109"/>
      <c r="D37" s="106">
        <v>100</v>
      </c>
      <c r="E37" s="99" t="s">
        <v>154</v>
      </c>
      <c r="F37" s="65"/>
      <c r="G37" s="104" t="s">
        <v>154</v>
      </c>
      <c r="H37" s="97">
        <v>238</v>
      </c>
      <c r="I37" s="109"/>
      <c r="J37" s="106">
        <v>0.4</v>
      </c>
      <c r="K37" s="97">
        <v>58831</v>
      </c>
      <c r="L37" s="54"/>
      <c r="M37" s="106">
        <v>99.6</v>
      </c>
    </row>
    <row r="38" spans="1:13" ht="13.5">
      <c r="A38" s="50" t="s">
        <v>209</v>
      </c>
      <c r="B38" s="97">
        <f>SUM(E38,H38,K38)</f>
        <v>59467</v>
      </c>
      <c r="C38" s="109"/>
      <c r="D38" s="106">
        <f>SUM(G38,J38,M38)</f>
        <v>100</v>
      </c>
      <c r="E38" s="99" t="s">
        <v>154</v>
      </c>
      <c r="F38" s="65"/>
      <c r="G38" s="104" t="s">
        <v>154</v>
      </c>
      <c r="H38" s="97">
        <v>115</v>
      </c>
      <c r="I38" s="109"/>
      <c r="J38" s="106">
        <v>0.19</v>
      </c>
      <c r="K38" s="97">
        <v>59352</v>
      </c>
      <c r="L38" s="54"/>
      <c r="M38" s="106">
        <v>99.81</v>
      </c>
    </row>
    <row r="39" spans="1:13" ht="13.5">
      <c r="A39" s="50" t="s">
        <v>210</v>
      </c>
      <c r="B39" s="97">
        <f>SUM(E39,H39,K39)</f>
        <v>71743</v>
      </c>
      <c r="C39" s="109"/>
      <c r="D39" s="106">
        <f>SUM(G39,J39,M39)</f>
        <v>100</v>
      </c>
      <c r="E39" s="99" t="s">
        <v>154</v>
      </c>
      <c r="F39" s="65"/>
      <c r="G39" s="104" t="s">
        <v>154</v>
      </c>
      <c r="H39" s="97">
        <v>42</v>
      </c>
      <c r="I39" s="109"/>
      <c r="J39" s="106">
        <v>0.06</v>
      </c>
      <c r="K39" s="97">
        <v>71701</v>
      </c>
      <c r="L39" s="54"/>
      <c r="M39" s="106">
        <v>99.94</v>
      </c>
    </row>
    <row r="40" spans="1:13" ht="13.5">
      <c r="A40" s="50" t="s">
        <v>211</v>
      </c>
      <c r="B40" s="97">
        <f>SUM(E40,H40,K40)</f>
        <v>59196</v>
      </c>
      <c r="C40" s="109"/>
      <c r="D40" s="106">
        <f>SUM(G40,J40,M40)</f>
        <v>100</v>
      </c>
      <c r="E40" s="97">
        <v>5616</v>
      </c>
      <c r="F40" s="109"/>
      <c r="G40" s="106">
        <v>9.49</v>
      </c>
      <c r="H40" s="97" t="s">
        <v>154</v>
      </c>
      <c r="I40" s="109"/>
      <c r="J40" s="106" t="s">
        <v>154</v>
      </c>
      <c r="K40" s="97">
        <v>53580</v>
      </c>
      <c r="L40" s="54"/>
      <c r="M40" s="106">
        <v>90.51</v>
      </c>
    </row>
    <row r="41" spans="1:13" ht="13.5">
      <c r="A41" s="50" t="s">
        <v>212</v>
      </c>
      <c r="B41" s="97">
        <v>73261</v>
      </c>
      <c r="C41" s="109"/>
      <c r="D41" s="106">
        <f>SUM(G41,J41,M41)</f>
        <v>100</v>
      </c>
      <c r="E41" s="99" t="s">
        <v>154</v>
      </c>
      <c r="F41" s="65"/>
      <c r="G41" s="104" t="s">
        <v>154</v>
      </c>
      <c r="H41" s="97">
        <v>1781</v>
      </c>
      <c r="I41" s="109"/>
      <c r="J41" s="106">
        <v>2.43</v>
      </c>
      <c r="K41" s="97">
        <v>71480</v>
      </c>
      <c r="L41" s="54"/>
      <c r="M41" s="106">
        <v>97.57</v>
      </c>
    </row>
    <row r="42" spans="1:13" ht="3.75" customHeight="1">
      <c r="A42" s="42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1:19" ht="13.5">
      <c r="A43" s="1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15"/>
      <c r="O43" s="15"/>
      <c r="P43" s="15"/>
      <c r="Q43" s="15"/>
      <c r="R43" s="15"/>
      <c r="S43" s="15"/>
    </row>
    <row r="44" spans="1:19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3.5">
      <c r="A45" s="116" t="s">
        <v>138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3.5">
      <c r="A46" s="96" t="s">
        <v>45</v>
      </c>
      <c r="B46" s="198" t="s">
        <v>28</v>
      </c>
      <c r="C46" s="198"/>
      <c r="D46" s="198"/>
      <c r="E46" s="198" t="s">
        <v>29</v>
      </c>
      <c r="F46" s="198"/>
      <c r="G46" s="198"/>
      <c r="H46" s="198" t="s">
        <v>33</v>
      </c>
      <c r="I46" s="198"/>
      <c r="J46" s="198"/>
      <c r="K46" s="198" t="s">
        <v>34</v>
      </c>
      <c r="L46" s="198"/>
      <c r="M46" s="198"/>
      <c r="N46" s="198" t="s">
        <v>35</v>
      </c>
      <c r="O46" s="198"/>
      <c r="P46" s="198"/>
      <c r="Q46" s="198" t="s">
        <v>47</v>
      </c>
      <c r="R46" s="198"/>
      <c r="S46" s="202"/>
    </row>
    <row r="47" spans="1:19" ht="13.5">
      <c r="A47" s="93" t="s">
        <v>46</v>
      </c>
      <c r="B47" s="201" t="s">
        <v>26</v>
      </c>
      <c r="C47" s="201"/>
      <c r="D47" s="62" t="s">
        <v>27</v>
      </c>
      <c r="E47" s="201" t="s">
        <v>26</v>
      </c>
      <c r="F47" s="201"/>
      <c r="G47" s="62" t="s">
        <v>27</v>
      </c>
      <c r="H47" s="201" t="s">
        <v>26</v>
      </c>
      <c r="I47" s="201"/>
      <c r="J47" s="62" t="s">
        <v>27</v>
      </c>
      <c r="K47" s="201" t="s">
        <v>26</v>
      </c>
      <c r="L47" s="201"/>
      <c r="M47" s="62" t="s">
        <v>27</v>
      </c>
      <c r="N47" s="201" t="s">
        <v>26</v>
      </c>
      <c r="O47" s="201"/>
      <c r="P47" s="62" t="s">
        <v>27</v>
      </c>
      <c r="Q47" s="201" t="s">
        <v>26</v>
      </c>
      <c r="R47" s="201"/>
      <c r="S47" s="63" t="s">
        <v>27</v>
      </c>
    </row>
    <row r="48" spans="1:19" ht="3" customHeight="1">
      <c r="A48" s="38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3.5">
      <c r="A49" s="50" t="s">
        <v>213</v>
      </c>
      <c r="B49" s="97">
        <f>SUM(E49,H49,K49,N49,Q49,B58)</f>
        <v>57265</v>
      </c>
      <c r="C49" s="109"/>
      <c r="D49" s="106">
        <f>G49+J49+D58</f>
        <v>100</v>
      </c>
      <c r="E49" s="97">
        <v>20241</v>
      </c>
      <c r="F49" s="109"/>
      <c r="G49" s="106">
        <v>35.35</v>
      </c>
      <c r="H49" s="97">
        <v>8052</v>
      </c>
      <c r="I49" s="109"/>
      <c r="J49" s="106">
        <v>14.06</v>
      </c>
      <c r="K49" s="99" t="s">
        <v>154</v>
      </c>
      <c r="L49" s="65"/>
      <c r="M49" s="104" t="s">
        <v>154</v>
      </c>
      <c r="N49" s="99" t="s">
        <v>154</v>
      </c>
      <c r="O49" s="65"/>
      <c r="P49" s="104" t="s">
        <v>154</v>
      </c>
      <c r="Q49" s="99" t="s">
        <v>154</v>
      </c>
      <c r="R49" s="65"/>
      <c r="S49" s="104" t="s">
        <v>154</v>
      </c>
    </row>
    <row r="50" spans="1:19" ht="13.5">
      <c r="A50" s="50" t="s">
        <v>214</v>
      </c>
      <c r="B50" s="97">
        <f>SUM(E50,H50,K50,N50,Q50,B59)</f>
        <v>50956</v>
      </c>
      <c r="C50" s="109"/>
      <c r="D50" s="106">
        <v>100</v>
      </c>
      <c r="E50" s="97">
        <v>16443</v>
      </c>
      <c r="F50" s="109"/>
      <c r="G50" s="106">
        <v>32.27</v>
      </c>
      <c r="H50" s="97">
        <v>12509</v>
      </c>
      <c r="I50" s="109"/>
      <c r="J50" s="106">
        <v>24.55</v>
      </c>
      <c r="K50" s="97">
        <v>9916</v>
      </c>
      <c r="L50" s="109"/>
      <c r="M50" s="106">
        <v>19.46</v>
      </c>
      <c r="N50" s="97">
        <v>6443</v>
      </c>
      <c r="O50" s="109"/>
      <c r="P50" s="106">
        <v>12.64</v>
      </c>
      <c r="Q50" s="97">
        <v>4797</v>
      </c>
      <c r="R50" s="109"/>
      <c r="S50" s="106">
        <v>9.41</v>
      </c>
    </row>
    <row r="51" spans="1:19" ht="13.5">
      <c r="A51" s="50" t="s">
        <v>215</v>
      </c>
      <c r="B51" s="97">
        <f>SUM(E51,H51,K51,N51,Q51,B60)</f>
        <v>62755</v>
      </c>
      <c r="C51" s="109"/>
      <c r="D51" s="106">
        <f>G51+J51+M51+D60</f>
        <v>100</v>
      </c>
      <c r="E51" s="97">
        <v>28780</v>
      </c>
      <c r="F51" s="109"/>
      <c r="G51" s="106">
        <v>45.86</v>
      </c>
      <c r="H51" s="97">
        <v>13349</v>
      </c>
      <c r="I51" s="109"/>
      <c r="J51" s="106">
        <v>21.27</v>
      </c>
      <c r="K51" s="97">
        <v>16234</v>
      </c>
      <c r="L51" s="109"/>
      <c r="M51" s="106">
        <v>25.87</v>
      </c>
      <c r="N51" s="99" t="s">
        <v>154</v>
      </c>
      <c r="O51" s="65"/>
      <c r="P51" s="104" t="s">
        <v>154</v>
      </c>
      <c r="Q51" s="99" t="s">
        <v>154</v>
      </c>
      <c r="R51" s="65"/>
      <c r="S51" s="104" t="s">
        <v>154</v>
      </c>
    </row>
    <row r="52" spans="1:19" ht="13.5">
      <c r="A52" s="50" t="s">
        <v>216</v>
      </c>
      <c r="B52" s="97">
        <f>SUM(E52,H52,K52,N52,Q52,B61)</f>
        <v>55625</v>
      </c>
      <c r="C52" s="109"/>
      <c r="D52" s="106">
        <v>100</v>
      </c>
      <c r="E52" s="97">
        <v>24835</v>
      </c>
      <c r="F52" s="109"/>
      <c r="G52" s="106">
        <v>44.65</v>
      </c>
      <c r="H52" s="97">
        <v>13548</v>
      </c>
      <c r="I52" s="109"/>
      <c r="J52" s="106">
        <v>24.36</v>
      </c>
      <c r="K52" s="97">
        <v>17242</v>
      </c>
      <c r="L52" s="109"/>
      <c r="M52" s="106">
        <v>31</v>
      </c>
      <c r="N52" s="99" t="s">
        <v>154</v>
      </c>
      <c r="O52" s="65"/>
      <c r="P52" s="104" t="s">
        <v>154</v>
      </c>
      <c r="Q52" s="99" t="s">
        <v>154</v>
      </c>
      <c r="R52" s="65"/>
      <c r="S52" s="104" t="s">
        <v>154</v>
      </c>
    </row>
    <row r="53" spans="1:19" ht="13.5">
      <c r="A53" s="50" t="s">
        <v>217</v>
      </c>
      <c r="B53" s="97">
        <f>SUM(E53,H53,K53,N53,Q53,B62)</f>
        <v>71275</v>
      </c>
      <c r="C53" s="109"/>
      <c r="D53" s="103">
        <v>100</v>
      </c>
      <c r="E53" s="98">
        <v>27663</v>
      </c>
      <c r="F53" s="111"/>
      <c r="G53" s="103">
        <v>38.81</v>
      </c>
      <c r="H53" s="98">
        <v>11442</v>
      </c>
      <c r="I53" s="111"/>
      <c r="J53" s="103">
        <v>16.05</v>
      </c>
      <c r="K53" s="98">
        <v>32170</v>
      </c>
      <c r="L53" s="111"/>
      <c r="M53" s="103">
        <v>45.14</v>
      </c>
      <c r="N53" s="100" t="s">
        <v>154</v>
      </c>
      <c r="O53" s="65"/>
      <c r="P53" s="104" t="s">
        <v>154</v>
      </c>
      <c r="Q53" s="99" t="s">
        <v>154</v>
      </c>
      <c r="R53" s="65"/>
      <c r="S53" s="104" t="s">
        <v>154</v>
      </c>
    </row>
    <row r="54" spans="1:19" ht="3" customHeight="1">
      <c r="A54" s="38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3.5">
      <c r="A55" s="96" t="s">
        <v>45</v>
      </c>
      <c r="B55" s="198" t="s">
        <v>37</v>
      </c>
      <c r="C55" s="198"/>
      <c r="D55" s="202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</row>
    <row r="56" spans="1:19" ht="13.5">
      <c r="A56" s="93" t="s">
        <v>46</v>
      </c>
      <c r="B56" s="201" t="s">
        <v>26</v>
      </c>
      <c r="C56" s="201"/>
      <c r="D56" s="63" t="s">
        <v>27</v>
      </c>
      <c r="E56" s="77"/>
      <c r="F56" s="77"/>
      <c r="G56" s="49"/>
      <c r="H56" s="77"/>
      <c r="I56" s="77"/>
      <c r="J56" s="49"/>
      <c r="K56" s="77"/>
      <c r="L56" s="77"/>
      <c r="M56" s="49"/>
      <c r="N56" s="77"/>
      <c r="O56" s="77"/>
      <c r="P56" s="49"/>
      <c r="Q56" s="77"/>
      <c r="R56" s="77"/>
      <c r="S56" s="49"/>
    </row>
    <row r="57" spans="1:19" ht="3" customHeight="1">
      <c r="A57" s="84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13.5">
      <c r="A58" s="50" t="s">
        <v>213</v>
      </c>
      <c r="B58" s="97">
        <v>28972</v>
      </c>
      <c r="C58" s="109"/>
      <c r="D58" s="106">
        <v>50.59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13.5">
      <c r="A59" s="50" t="s">
        <v>214</v>
      </c>
      <c r="B59" s="97">
        <v>848</v>
      </c>
      <c r="C59" s="109"/>
      <c r="D59" s="106">
        <v>1.66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ht="13.5">
      <c r="A60" s="50" t="s">
        <v>215</v>
      </c>
      <c r="B60" s="97">
        <v>4392</v>
      </c>
      <c r="C60" s="109"/>
      <c r="D60" s="106">
        <v>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ht="13.5">
      <c r="A61" s="50" t="s">
        <v>216</v>
      </c>
      <c r="B61" s="99" t="s">
        <v>154</v>
      </c>
      <c r="C61" s="65"/>
      <c r="D61" s="104" t="s">
        <v>154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ht="13.5">
      <c r="A62" s="50" t="s">
        <v>217</v>
      </c>
      <c r="B62" s="99" t="s">
        <v>154</v>
      </c>
      <c r="C62" s="65"/>
      <c r="D62" s="104" t="s">
        <v>154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ht="3.75" customHeight="1">
      <c r="A63" s="42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1:19" ht="13.5">
      <c r="A64" s="107" t="s">
        <v>141</v>
      </c>
      <c r="B64" s="33"/>
      <c r="C64" s="33"/>
      <c r="D64" s="33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6" ht="13.5">
      <c r="A65" s="108" t="s">
        <v>190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48">
    <mergeCell ref="Q4:S4"/>
    <mergeCell ref="E4:G4"/>
    <mergeCell ref="B4:D4"/>
    <mergeCell ref="K4:M4"/>
    <mergeCell ref="N4:P4"/>
    <mergeCell ref="H4:J4"/>
    <mergeCell ref="E13:G13"/>
    <mergeCell ref="B13:D13"/>
    <mergeCell ref="H13:J13"/>
    <mergeCell ref="B5:C5"/>
    <mergeCell ref="E5:F5"/>
    <mergeCell ref="H5:I5"/>
    <mergeCell ref="H14:I14"/>
    <mergeCell ref="K13:M13"/>
    <mergeCell ref="K5:L5"/>
    <mergeCell ref="K14:L14"/>
    <mergeCell ref="B23:C23"/>
    <mergeCell ref="B22:D22"/>
    <mergeCell ref="Q5:R5"/>
    <mergeCell ref="B14:C14"/>
    <mergeCell ref="N14:O14"/>
    <mergeCell ref="N13:P13"/>
    <mergeCell ref="Q13:S13"/>
    <mergeCell ref="Q14:R14"/>
    <mergeCell ref="N5:O5"/>
    <mergeCell ref="E14:F14"/>
    <mergeCell ref="N46:P46"/>
    <mergeCell ref="Q46:S46"/>
    <mergeCell ref="N47:O47"/>
    <mergeCell ref="Q47:R47"/>
    <mergeCell ref="H34:J34"/>
    <mergeCell ref="K34:M34"/>
    <mergeCell ref="B34:D34"/>
    <mergeCell ref="E34:G34"/>
    <mergeCell ref="B35:C35"/>
    <mergeCell ref="E35:F35"/>
    <mergeCell ref="H35:I35"/>
    <mergeCell ref="K35:L35"/>
    <mergeCell ref="H46:J46"/>
    <mergeCell ref="K46:M46"/>
    <mergeCell ref="B46:D46"/>
    <mergeCell ref="E46:G46"/>
    <mergeCell ref="B56:C56"/>
    <mergeCell ref="B55:D55"/>
    <mergeCell ref="H47:I47"/>
    <mergeCell ref="K47:L47"/>
    <mergeCell ref="B47:C47"/>
    <mergeCell ref="E47:F47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Header>&amp;R&amp;8選　挙　　　177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A1">
      <selection activeCell="H5" sqref="H5:J5"/>
    </sheetView>
  </sheetViews>
  <sheetFormatPr defaultColWidth="9.00390625" defaultRowHeight="13.5"/>
  <cols>
    <col min="1" max="1" width="7.25390625" style="0" customWidth="1"/>
    <col min="2" max="2" width="5.875" style="0" customWidth="1"/>
    <col min="3" max="3" width="2.50390625" style="0" customWidth="1"/>
    <col min="4" max="4" width="5.625" style="0" customWidth="1"/>
    <col min="5" max="5" width="5.875" style="0" customWidth="1"/>
    <col min="6" max="6" width="2.50390625" style="0" customWidth="1"/>
    <col min="7" max="7" width="5.625" style="0" customWidth="1"/>
    <col min="8" max="8" width="5.875" style="0" customWidth="1"/>
    <col min="9" max="9" width="2.50390625" style="0" customWidth="1"/>
    <col min="10" max="10" width="5.625" style="0" customWidth="1"/>
    <col min="11" max="11" width="5.875" style="0" customWidth="1"/>
    <col min="12" max="12" width="2.50390625" style="0" customWidth="1"/>
    <col min="13" max="13" width="5.625" style="0" customWidth="1"/>
    <col min="14" max="14" width="5.875" style="0" customWidth="1"/>
    <col min="15" max="15" width="2.50390625" style="0" customWidth="1"/>
    <col min="16" max="16" width="5.625" style="0" customWidth="1"/>
    <col min="17" max="17" width="5.875" style="0" customWidth="1"/>
    <col min="18" max="18" width="2.50390625" style="0" customWidth="1"/>
    <col min="19" max="19" width="5.625" style="0" customWidth="1"/>
    <col min="20" max="20" width="7.75390625" style="0" customWidth="1"/>
  </cols>
  <sheetData>
    <row r="1" spans="1:19" ht="26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0" ht="22.5" customHeight="1">
      <c r="A2" s="32" t="s">
        <v>286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"/>
    </row>
    <row r="3" spans="1:19" ht="13.5">
      <c r="A3" s="117" t="s">
        <v>139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3.5">
      <c r="A4" s="96" t="s">
        <v>45</v>
      </c>
      <c r="B4" s="199" t="s">
        <v>28</v>
      </c>
      <c r="C4" s="198"/>
      <c r="D4" s="198"/>
      <c r="E4" s="198" t="s">
        <v>37</v>
      </c>
      <c r="F4" s="198"/>
      <c r="G4" s="202"/>
      <c r="H4" s="17"/>
      <c r="I4" s="17"/>
      <c r="J4" s="17"/>
      <c r="K4" s="5"/>
      <c r="L4" s="5"/>
      <c r="M4" s="5"/>
      <c r="N4" s="5"/>
      <c r="O4" s="5"/>
      <c r="P4" s="5"/>
      <c r="Q4" s="5"/>
      <c r="R4" s="5"/>
      <c r="S4" s="5"/>
    </row>
    <row r="5" spans="1:10" ht="13.5">
      <c r="A5" s="93" t="s">
        <v>46</v>
      </c>
      <c r="B5" s="200" t="s">
        <v>26</v>
      </c>
      <c r="C5" s="201"/>
      <c r="D5" s="62" t="s">
        <v>27</v>
      </c>
      <c r="E5" s="201" t="s">
        <v>26</v>
      </c>
      <c r="F5" s="201"/>
      <c r="G5" s="63" t="s">
        <v>27</v>
      </c>
      <c r="H5" s="17"/>
      <c r="I5" s="17"/>
      <c r="J5" s="6"/>
    </row>
    <row r="6" spans="1:7" ht="3" customHeight="1">
      <c r="A6" s="38"/>
      <c r="B6" s="54"/>
      <c r="C6" s="54"/>
      <c r="D6" s="54"/>
      <c r="E6" s="54"/>
      <c r="F6" s="54"/>
      <c r="G6" s="54"/>
    </row>
    <row r="7" spans="1:7" ht="13.5">
      <c r="A7" s="50" t="s">
        <v>220</v>
      </c>
      <c r="B7" s="97">
        <f>E7</f>
        <v>47872</v>
      </c>
      <c r="C7" s="109"/>
      <c r="D7" s="106">
        <f>G7</f>
        <v>100</v>
      </c>
      <c r="E7" s="97">
        <v>47872</v>
      </c>
      <c r="F7" s="109"/>
      <c r="G7" s="106">
        <v>100</v>
      </c>
    </row>
    <row r="8" spans="1:7" ht="13.5">
      <c r="A8" s="50" t="s">
        <v>221</v>
      </c>
      <c r="B8" s="97">
        <f>E8</f>
        <v>50305</v>
      </c>
      <c r="C8" s="109"/>
      <c r="D8" s="106">
        <f>G8</f>
        <v>100</v>
      </c>
      <c r="E8" s="97">
        <v>50305</v>
      </c>
      <c r="F8" s="109"/>
      <c r="G8" s="106">
        <v>100</v>
      </c>
    </row>
    <row r="9" spans="1:7" ht="13.5">
      <c r="A9" s="50" t="s">
        <v>222</v>
      </c>
      <c r="B9" s="97">
        <f>E9</f>
        <v>55187</v>
      </c>
      <c r="C9" s="109"/>
      <c r="D9" s="106">
        <f>G9</f>
        <v>100</v>
      </c>
      <c r="E9" s="97">
        <v>55187</v>
      </c>
      <c r="F9" s="109"/>
      <c r="G9" s="106">
        <v>100</v>
      </c>
    </row>
    <row r="10" spans="1:7" ht="13.5">
      <c r="A10" s="50" t="s">
        <v>223</v>
      </c>
      <c r="B10" s="97">
        <f>E10</f>
        <v>59524</v>
      </c>
      <c r="C10" s="109"/>
      <c r="D10" s="106">
        <f>G10</f>
        <v>100</v>
      </c>
      <c r="E10" s="97">
        <v>59524</v>
      </c>
      <c r="F10" s="109"/>
      <c r="G10" s="106">
        <v>100</v>
      </c>
    </row>
    <row r="11" spans="1:19" ht="13.5">
      <c r="A11" s="50" t="s">
        <v>224</v>
      </c>
      <c r="B11" s="97">
        <v>58898</v>
      </c>
      <c r="C11" s="109"/>
      <c r="D11" s="106">
        <f>G11</f>
        <v>100</v>
      </c>
      <c r="E11" s="97">
        <v>58898</v>
      </c>
      <c r="F11" s="109"/>
      <c r="G11" s="106">
        <v>100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3.75" customHeight="1">
      <c r="A12" s="113"/>
      <c r="B12" s="74"/>
      <c r="C12" s="74"/>
      <c r="D12" s="74"/>
      <c r="E12" s="74"/>
      <c r="F12" s="74"/>
      <c r="G12" s="7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3.5">
      <c r="A13" s="34"/>
      <c r="B13" s="34"/>
      <c r="C13" s="34"/>
      <c r="D13" s="34"/>
      <c r="E13" s="34"/>
      <c r="F13" s="34"/>
      <c r="G13" s="3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3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3.5">
      <c r="A16" s="116" t="s">
        <v>140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3.5">
      <c r="A17" s="96" t="s">
        <v>45</v>
      </c>
      <c r="B17" s="199" t="s">
        <v>28</v>
      </c>
      <c r="C17" s="198"/>
      <c r="D17" s="198"/>
      <c r="E17" s="198" t="s">
        <v>29</v>
      </c>
      <c r="F17" s="198"/>
      <c r="G17" s="198"/>
      <c r="H17" s="198" t="s">
        <v>30</v>
      </c>
      <c r="I17" s="198"/>
      <c r="J17" s="198"/>
      <c r="K17" s="198" t="s">
        <v>31</v>
      </c>
      <c r="L17" s="198"/>
      <c r="M17" s="198"/>
      <c r="N17" s="198" t="s">
        <v>40</v>
      </c>
      <c r="O17" s="198"/>
      <c r="P17" s="198"/>
      <c r="Q17" s="198" t="s">
        <v>41</v>
      </c>
      <c r="R17" s="198"/>
      <c r="S17" s="202"/>
    </row>
    <row r="18" spans="1:19" ht="13.5">
      <c r="A18" s="93" t="s">
        <v>46</v>
      </c>
      <c r="B18" s="200" t="s">
        <v>26</v>
      </c>
      <c r="C18" s="201"/>
      <c r="D18" s="62" t="s">
        <v>27</v>
      </c>
      <c r="E18" s="201" t="s">
        <v>26</v>
      </c>
      <c r="F18" s="201"/>
      <c r="G18" s="62" t="s">
        <v>27</v>
      </c>
      <c r="H18" s="201" t="s">
        <v>26</v>
      </c>
      <c r="I18" s="201"/>
      <c r="J18" s="62" t="s">
        <v>27</v>
      </c>
      <c r="K18" s="201" t="s">
        <v>26</v>
      </c>
      <c r="L18" s="201"/>
      <c r="M18" s="62" t="s">
        <v>27</v>
      </c>
      <c r="N18" s="201" t="s">
        <v>26</v>
      </c>
      <c r="O18" s="201"/>
      <c r="P18" s="62" t="s">
        <v>27</v>
      </c>
      <c r="Q18" s="201" t="s">
        <v>26</v>
      </c>
      <c r="R18" s="201"/>
      <c r="S18" s="63" t="s">
        <v>27</v>
      </c>
    </row>
    <row r="19" spans="1:19" ht="3" customHeight="1">
      <c r="A19" s="6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74"/>
      <c r="R19" s="74"/>
      <c r="S19" s="74"/>
    </row>
    <row r="20" spans="1:19" ht="13.5">
      <c r="A20" s="69" t="s">
        <v>225</v>
      </c>
      <c r="B20" s="97">
        <v>63880</v>
      </c>
      <c r="C20" s="109"/>
      <c r="D20" s="106">
        <v>100</v>
      </c>
      <c r="E20" s="85" t="s">
        <v>226</v>
      </c>
      <c r="F20" s="11">
        <v>313</v>
      </c>
      <c r="G20" s="106">
        <v>14.43</v>
      </c>
      <c r="H20" s="81">
        <v>4062</v>
      </c>
      <c r="I20" s="109"/>
      <c r="J20" s="106">
        <v>6.36</v>
      </c>
      <c r="K20" s="85" t="s">
        <v>227</v>
      </c>
      <c r="L20" s="11">
        <v>272</v>
      </c>
      <c r="M20" s="106">
        <v>17.82</v>
      </c>
      <c r="N20" s="71" t="s">
        <v>154</v>
      </c>
      <c r="O20" s="12"/>
      <c r="P20" s="104" t="s">
        <v>154</v>
      </c>
      <c r="Q20" s="97">
        <v>3016</v>
      </c>
      <c r="R20" s="109"/>
      <c r="S20" s="106">
        <v>4.72</v>
      </c>
    </row>
    <row r="21" spans="1:19" ht="13.5">
      <c r="A21" s="69" t="s">
        <v>228</v>
      </c>
      <c r="B21" s="97">
        <v>67495</v>
      </c>
      <c r="C21" s="109"/>
      <c r="D21" s="106">
        <v>100</v>
      </c>
      <c r="E21" s="85" t="s">
        <v>229</v>
      </c>
      <c r="F21" s="11">
        <v>477</v>
      </c>
      <c r="G21" s="106">
        <v>31.77</v>
      </c>
      <c r="H21" s="71" t="s">
        <v>154</v>
      </c>
      <c r="I21" s="65"/>
      <c r="J21" s="104" t="s">
        <v>154</v>
      </c>
      <c r="K21" s="71" t="s">
        <v>154</v>
      </c>
      <c r="L21" s="12"/>
      <c r="M21" s="104" t="s">
        <v>154</v>
      </c>
      <c r="N21" s="85" t="s">
        <v>230</v>
      </c>
      <c r="O21" s="9">
        <v>522</v>
      </c>
      <c r="P21" s="106">
        <v>17.92</v>
      </c>
      <c r="Q21" s="71" t="s">
        <v>154</v>
      </c>
      <c r="R21" s="65"/>
      <c r="S21" s="104" t="s">
        <v>154</v>
      </c>
    </row>
    <row r="22" spans="1:19" ht="13.5">
      <c r="A22" s="69" t="s">
        <v>231</v>
      </c>
      <c r="B22" s="97">
        <v>68198</v>
      </c>
      <c r="C22" s="109"/>
      <c r="D22" s="106">
        <v>100</v>
      </c>
      <c r="E22" s="85" t="s">
        <v>232</v>
      </c>
      <c r="F22" s="11">
        <v>590</v>
      </c>
      <c r="G22" s="106">
        <v>21.07</v>
      </c>
      <c r="H22" s="71" t="s">
        <v>154</v>
      </c>
      <c r="I22" s="65"/>
      <c r="J22" s="104" t="s">
        <v>154</v>
      </c>
      <c r="K22" s="85" t="s">
        <v>233</v>
      </c>
      <c r="L22" s="11">
        <v>239</v>
      </c>
      <c r="M22" s="106">
        <v>23.36</v>
      </c>
      <c r="N22" s="71" t="s">
        <v>154</v>
      </c>
      <c r="O22" s="12"/>
      <c r="P22" s="104" t="s">
        <v>154</v>
      </c>
      <c r="Q22" s="71" t="s">
        <v>154</v>
      </c>
      <c r="R22" s="65"/>
      <c r="S22" s="104" t="s">
        <v>154</v>
      </c>
    </row>
    <row r="23" spans="1:22" ht="13.5">
      <c r="A23" s="69" t="s">
        <v>234</v>
      </c>
      <c r="B23" s="97">
        <v>65893</v>
      </c>
      <c r="C23" s="109"/>
      <c r="D23" s="106">
        <v>100</v>
      </c>
      <c r="E23" s="97">
        <v>16377</v>
      </c>
      <c r="F23" s="11"/>
      <c r="G23" s="106">
        <v>24.85</v>
      </c>
      <c r="H23" s="71" t="s">
        <v>154</v>
      </c>
      <c r="I23" s="65"/>
      <c r="J23" s="104" t="s">
        <v>154</v>
      </c>
      <c r="K23" s="85" t="s">
        <v>235</v>
      </c>
      <c r="L23" s="11" t="s">
        <v>244</v>
      </c>
      <c r="M23" s="106">
        <v>25.41</v>
      </c>
      <c r="N23" s="71" t="s">
        <v>154</v>
      </c>
      <c r="O23" s="12"/>
      <c r="P23" s="104" t="s">
        <v>154</v>
      </c>
      <c r="Q23" s="71" t="s">
        <v>154</v>
      </c>
      <c r="R23" s="65"/>
      <c r="S23" s="104" t="s">
        <v>154</v>
      </c>
      <c r="T23" s="5"/>
      <c r="U23" s="5"/>
      <c r="V23" s="5"/>
    </row>
    <row r="24" spans="1:23" ht="13.5">
      <c r="A24" s="69" t="s">
        <v>224</v>
      </c>
      <c r="B24" s="97">
        <v>53914</v>
      </c>
      <c r="C24" s="81"/>
      <c r="D24" s="106">
        <v>100</v>
      </c>
      <c r="E24" s="71" t="s">
        <v>154</v>
      </c>
      <c r="F24" s="12"/>
      <c r="G24" s="104" t="s">
        <v>154</v>
      </c>
      <c r="H24" s="71" t="s">
        <v>154</v>
      </c>
      <c r="I24" s="65"/>
      <c r="J24" s="104" t="s">
        <v>154</v>
      </c>
      <c r="K24" s="71" t="s">
        <v>154</v>
      </c>
      <c r="L24" s="12"/>
      <c r="M24" s="104" t="s">
        <v>154</v>
      </c>
      <c r="N24" s="71" t="s">
        <v>154</v>
      </c>
      <c r="O24" s="12"/>
      <c r="P24" s="104" t="s">
        <v>154</v>
      </c>
      <c r="Q24" s="71" t="s">
        <v>154</v>
      </c>
      <c r="R24" s="65"/>
      <c r="S24" s="104" t="s">
        <v>154</v>
      </c>
      <c r="T24" s="5"/>
      <c r="U24" s="17"/>
      <c r="V24" s="17"/>
      <c r="W24" s="5"/>
    </row>
    <row r="25" spans="1:23" ht="3" customHeight="1">
      <c r="A25" s="6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74"/>
      <c r="N25" s="74"/>
      <c r="O25" s="74"/>
      <c r="P25" s="74"/>
      <c r="Q25" s="77"/>
      <c r="R25" s="77"/>
      <c r="S25" s="77"/>
      <c r="W25" s="5"/>
    </row>
    <row r="26" spans="1:23" ht="13.5">
      <c r="A26" s="96" t="s">
        <v>45</v>
      </c>
      <c r="B26" s="199" t="s">
        <v>33</v>
      </c>
      <c r="C26" s="198"/>
      <c r="D26" s="198"/>
      <c r="E26" s="198" t="s">
        <v>42</v>
      </c>
      <c r="F26" s="198"/>
      <c r="G26" s="198"/>
      <c r="H26" s="198" t="s">
        <v>32</v>
      </c>
      <c r="I26" s="198"/>
      <c r="J26" s="198"/>
      <c r="K26" s="198" t="s">
        <v>48</v>
      </c>
      <c r="L26" s="198"/>
      <c r="M26" s="198"/>
      <c r="N26" s="198" t="s">
        <v>49</v>
      </c>
      <c r="O26" s="198"/>
      <c r="P26" s="198"/>
      <c r="Q26" s="198" t="s">
        <v>47</v>
      </c>
      <c r="R26" s="198"/>
      <c r="S26" s="202"/>
      <c r="W26" s="5"/>
    </row>
    <row r="27" spans="1:23" ht="13.5">
      <c r="A27" s="93" t="s">
        <v>46</v>
      </c>
      <c r="B27" s="200" t="s">
        <v>26</v>
      </c>
      <c r="C27" s="201"/>
      <c r="D27" s="62" t="s">
        <v>27</v>
      </c>
      <c r="E27" s="201" t="s">
        <v>26</v>
      </c>
      <c r="F27" s="201"/>
      <c r="G27" s="62" t="s">
        <v>27</v>
      </c>
      <c r="H27" s="201" t="s">
        <v>26</v>
      </c>
      <c r="I27" s="201"/>
      <c r="J27" s="62" t="s">
        <v>27</v>
      </c>
      <c r="K27" s="201" t="s">
        <v>26</v>
      </c>
      <c r="L27" s="201"/>
      <c r="M27" s="62" t="s">
        <v>27</v>
      </c>
      <c r="N27" s="201" t="s">
        <v>26</v>
      </c>
      <c r="O27" s="201"/>
      <c r="P27" s="62" t="s">
        <v>27</v>
      </c>
      <c r="Q27" s="201" t="s">
        <v>26</v>
      </c>
      <c r="R27" s="201"/>
      <c r="S27" s="63" t="s">
        <v>27</v>
      </c>
      <c r="W27" s="5"/>
    </row>
    <row r="28" spans="1:23" ht="3" customHeight="1">
      <c r="A28" s="84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W28" s="5"/>
    </row>
    <row r="29" spans="1:23" ht="13.5">
      <c r="A29" s="69" t="s">
        <v>225</v>
      </c>
      <c r="B29" s="97">
        <v>8750</v>
      </c>
      <c r="C29" s="109"/>
      <c r="D29" s="106">
        <v>13.7</v>
      </c>
      <c r="E29" s="71" t="s">
        <v>154</v>
      </c>
      <c r="F29" s="12"/>
      <c r="G29" s="104" t="s">
        <v>154</v>
      </c>
      <c r="H29" s="99" t="s">
        <v>154</v>
      </c>
      <c r="I29" s="65"/>
      <c r="J29" s="104" t="s">
        <v>154</v>
      </c>
      <c r="K29" s="97">
        <v>2097</v>
      </c>
      <c r="L29" s="109"/>
      <c r="M29" s="106">
        <v>3.28</v>
      </c>
      <c r="N29" s="97">
        <v>1370</v>
      </c>
      <c r="O29" s="86"/>
      <c r="P29" s="106">
        <v>2.14</v>
      </c>
      <c r="Q29" s="99" t="s">
        <v>154</v>
      </c>
      <c r="R29" s="65"/>
      <c r="S29" s="104" t="s">
        <v>154</v>
      </c>
      <c r="W29" s="5"/>
    </row>
    <row r="30" spans="1:23" ht="13.5">
      <c r="A30" s="69" t="s">
        <v>228</v>
      </c>
      <c r="B30" s="97">
        <v>10502</v>
      </c>
      <c r="C30" s="109"/>
      <c r="D30" s="106">
        <v>15.56</v>
      </c>
      <c r="E30" s="85" t="s">
        <v>236</v>
      </c>
      <c r="F30" s="11" t="s">
        <v>245</v>
      </c>
      <c r="G30" s="106">
        <v>5.21</v>
      </c>
      <c r="H30" s="97">
        <v>1466</v>
      </c>
      <c r="I30" s="86"/>
      <c r="J30" s="106">
        <v>2.17</v>
      </c>
      <c r="K30" s="99" t="s">
        <v>154</v>
      </c>
      <c r="L30" s="65"/>
      <c r="M30" s="104" t="s">
        <v>154</v>
      </c>
      <c r="N30" s="99" t="s">
        <v>154</v>
      </c>
      <c r="O30" s="65"/>
      <c r="P30" s="104" t="s">
        <v>154</v>
      </c>
      <c r="Q30" s="97">
        <v>1353</v>
      </c>
      <c r="R30" s="86"/>
      <c r="S30" s="106">
        <v>2.01</v>
      </c>
      <c r="W30" s="5"/>
    </row>
    <row r="31" spans="1:23" ht="13.5">
      <c r="A31" s="69" t="s">
        <v>231</v>
      </c>
      <c r="B31" s="97">
        <v>9992</v>
      </c>
      <c r="C31" s="109"/>
      <c r="D31" s="106">
        <v>14.65</v>
      </c>
      <c r="E31" s="85" t="s">
        <v>237</v>
      </c>
      <c r="F31" s="11">
        <v>335</v>
      </c>
      <c r="G31" s="106">
        <v>2.34</v>
      </c>
      <c r="H31" s="97">
        <v>1651</v>
      </c>
      <c r="I31" s="86"/>
      <c r="J31" s="106">
        <v>2.42</v>
      </c>
      <c r="K31" s="99" t="s">
        <v>154</v>
      </c>
      <c r="L31" s="65"/>
      <c r="M31" s="104" t="s">
        <v>154</v>
      </c>
      <c r="N31" s="99" t="s">
        <v>154</v>
      </c>
      <c r="O31" s="65"/>
      <c r="P31" s="104" t="s">
        <v>154</v>
      </c>
      <c r="Q31" s="97">
        <v>2339</v>
      </c>
      <c r="R31" s="86"/>
      <c r="S31" s="106">
        <v>3.43</v>
      </c>
      <c r="W31" s="5"/>
    </row>
    <row r="32" spans="1:23" ht="13.5">
      <c r="A32" s="69" t="s">
        <v>234</v>
      </c>
      <c r="B32" s="97">
        <v>9724</v>
      </c>
      <c r="C32" s="109"/>
      <c r="D32" s="106">
        <v>14.76</v>
      </c>
      <c r="E32" s="85" t="s">
        <v>238</v>
      </c>
      <c r="F32" s="11" t="s">
        <v>246</v>
      </c>
      <c r="G32" s="106">
        <v>12.19</v>
      </c>
      <c r="H32" s="97">
        <v>1316</v>
      </c>
      <c r="I32" s="86"/>
      <c r="J32" s="106">
        <v>2</v>
      </c>
      <c r="K32" s="99" t="s">
        <v>154</v>
      </c>
      <c r="L32" s="65"/>
      <c r="M32" s="104" t="s">
        <v>154</v>
      </c>
      <c r="N32" s="99" t="s">
        <v>154</v>
      </c>
      <c r="O32" s="65"/>
      <c r="P32" s="104" t="s">
        <v>154</v>
      </c>
      <c r="Q32" s="97">
        <v>1756</v>
      </c>
      <c r="R32" s="86"/>
      <c r="S32" s="106">
        <v>2.66</v>
      </c>
      <c r="W32" s="5"/>
    </row>
    <row r="33" spans="1:23" ht="13.5">
      <c r="A33" s="69" t="s">
        <v>224</v>
      </c>
      <c r="B33" s="99" t="s">
        <v>154</v>
      </c>
      <c r="C33" s="65"/>
      <c r="D33" s="104" t="s">
        <v>154</v>
      </c>
      <c r="E33" s="71" t="s">
        <v>154</v>
      </c>
      <c r="F33" s="12"/>
      <c r="G33" s="104" t="s">
        <v>154</v>
      </c>
      <c r="H33" s="99" t="s">
        <v>154</v>
      </c>
      <c r="I33" s="65"/>
      <c r="J33" s="104" t="s">
        <v>154</v>
      </c>
      <c r="K33" s="99" t="s">
        <v>154</v>
      </c>
      <c r="L33" s="65"/>
      <c r="M33" s="104" t="s">
        <v>154</v>
      </c>
      <c r="N33" s="99" t="s">
        <v>154</v>
      </c>
      <c r="O33" s="65"/>
      <c r="P33" s="104" t="s">
        <v>154</v>
      </c>
      <c r="Q33" s="99" t="s">
        <v>154</v>
      </c>
      <c r="R33" s="65"/>
      <c r="S33" s="104" t="s">
        <v>154</v>
      </c>
      <c r="W33" s="5"/>
    </row>
    <row r="34" spans="1:23" ht="3" customHeight="1">
      <c r="A34" s="38"/>
      <c r="B34" s="74"/>
      <c r="C34" s="54"/>
      <c r="D34" s="87"/>
      <c r="E34" s="54"/>
      <c r="F34" s="54"/>
      <c r="G34" s="54"/>
      <c r="H34" s="54"/>
      <c r="I34" s="54"/>
      <c r="J34" s="54"/>
      <c r="K34" s="54"/>
      <c r="L34" s="54"/>
      <c r="M34" s="74"/>
      <c r="N34" s="74"/>
      <c r="O34" s="74"/>
      <c r="P34" s="74"/>
      <c r="Q34" s="74"/>
      <c r="R34" s="74"/>
      <c r="S34" s="74"/>
      <c r="W34" s="5"/>
    </row>
    <row r="35" spans="1:19" ht="11.25" customHeight="1">
      <c r="A35" s="209" t="s">
        <v>45</v>
      </c>
      <c r="B35" s="207" t="s">
        <v>50</v>
      </c>
      <c r="C35" s="208"/>
      <c r="D35" s="208"/>
      <c r="E35" s="198" t="s">
        <v>36</v>
      </c>
      <c r="F35" s="198"/>
      <c r="G35" s="198"/>
      <c r="H35" s="198" t="s">
        <v>37</v>
      </c>
      <c r="I35" s="198"/>
      <c r="J35" s="202"/>
      <c r="K35" s="75"/>
      <c r="L35" s="75"/>
      <c r="M35" s="75"/>
      <c r="N35" s="88"/>
      <c r="O35" s="88"/>
      <c r="P35" s="88"/>
      <c r="Q35" s="88"/>
      <c r="R35" s="88"/>
      <c r="S35" s="88"/>
    </row>
    <row r="36" spans="1:19" ht="5.25" customHeight="1">
      <c r="A36" s="210"/>
      <c r="B36" s="214" t="s">
        <v>239</v>
      </c>
      <c r="C36" s="215"/>
      <c r="D36" s="215"/>
      <c r="E36" s="201"/>
      <c r="F36" s="201"/>
      <c r="G36" s="201"/>
      <c r="H36" s="201"/>
      <c r="I36" s="201"/>
      <c r="J36" s="211"/>
      <c r="K36" s="49"/>
      <c r="L36" s="49"/>
      <c r="M36" s="49"/>
      <c r="N36" s="74"/>
      <c r="O36" s="74"/>
      <c r="P36" s="74"/>
      <c r="Q36" s="74"/>
      <c r="R36" s="74"/>
      <c r="S36" s="74"/>
    </row>
    <row r="37" spans="1:19" ht="5.25" customHeight="1">
      <c r="A37" s="212" t="s">
        <v>46</v>
      </c>
      <c r="B37" s="216"/>
      <c r="C37" s="217"/>
      <c r="D37" s="217"/>
      <c r="E37" s="201"/>
      <c r="F37" s="201"/>
      <c r="G37" s="201"/>
      <c r="H37" s="201"/>
      <c r="I37" s="201"/>
      <c r="J37" s="211"/>
      <c r="K37" s="49"/>
      <c r="L37" s="49"/>
      <c r="M37" s="49"/>
      <c r="N37" s="74"/>
      <c r="O37" s="74"/>
      <c r="P37" s="74"/>
      <c r="Q37" s="74"/>
      <c r="R37" s="74"/>
      <c r="S37" s="74"/>
    </row>
    <row r="38" spans="1:19" ht="13.5">
      <c r="A38" s="213"/>
      <c r="B38" s="200" t="s">
        <v>26</v>
      </c>
      <c r="C38" s="201"/>
      <c r="D38" s="62" t="s">
        <v>27</v>
      </c>
      <c r="E38" s="201" t="s">
        <v>26</v>
      </c>
      <c r="F38" s="201"/>
      <c r="G38" s="62" t="s">
        <v>27</v>
      </c>
      <c r="H38" s="201" t="s">
        <v>26</v>
      </c>
      <c r="I38" s="201"/>
      <c r="J38" s="63" t="s">
        <v>27</v>
      </c>
      <c r="K38" s="77"/>
      <c r="L38" s="77"/>
      <c r="M38" s="49"/>
      <c r="N38" s="74"/>
      <c r="O38" s="74"/>
      <c r="P38" s="74"/>
      <c r="Q38" s="74"/>
      <c r="R38" s="74"/>
      <c r="S38" s="74"/>
    </row>
    <row r="39" spans="1:19" ht="3" customHeight="1">
      <c r="A39" s="84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74"/>
      <c r="O39" s="74"/>
      <c r="P39" s="74"/>
      <c r="Q39" s="74"/>
      <c r="R39" s="54"/>
      <c r="S39" s="54"/>
    </row>
    <row r="40" spans="1:19" ht="13.5">
      <c r="A40" s="69" t="s">
        <v>225</v>
      </c>
      <c r="B40" s="99" t="s">
        <v>154</v>
      </c>
      <c r="C40" s="65"/>
      <c r="D40" s="104" t="s">
        <v>154</v>
      </c>
      <c r="E40" s="97" t="s">
        <v>240</v>
      </c>
      <c r="F40" s="109"/>
      <c r="G40" s="106">
        <v>0.14</v>
      </c>
      <c r="H40" s="85" t="s">
        <v>241</v>
      </c>
      <c r="I40" s="11" t="s">
        <v>247</v>
      </c>
      <c r="J40" s="106">
        <v>37.41</v>
      </c>
      <c r="K40" s="54"/>
      <c r="L40" s="54"/>
      <c r="M40" s="54"/>
      <c r="N40" s="74"/>
      <c r="O40" s="74"/>
      <c r="P40" s="74"/>
      <c r="Q40" s="74"/>
      <c r="R40" s="54"/>
      <c r="S40" s="54"/>
    </row>
    <row r="41" spans="1:19" ht="13.5">
      <c r="A41" s="69" t="s">
        <v>228</v>
      </c>
      <c r="B41" s="97">
        <v>1872</v>
      </c>
      <c r="C41" s="86"/>
      <c r="D41" s="106">
        <v>2.77</v>
      </c>
      <c r="E41" s="99" t="s">
        <v>154</v>
      </c>
      <c r="F41" s="65"/>
      <c r="G41" s="104" t="s">
        <v>154</v>
      </c>
      <c r="H41" s="85" t="s">
        <v>242</v>
      </c>
      <c r="I41" s="11" t="s">
        <v>248</v>
      </c>
      <c r="J41" s="106">
        <v>22.59</v>
      </c>
      <c r="K41" s="54"/>
      <c r="L41" s="54"/>
      <c r="M41" s="54"/>
      <c r="N41" s="54"/>
      <c r="O41" s="54"/>
      <c r="P41" s="54"/>
      <c r="Q41" s="54"/>
      <c r="R41" s="54"/>
      <c r="S41" s="54"/>
    </row>
    <row r="42" spans="1:19" ht="13.5">
      <c r="A42" s="69" t="s">
        <v>231</v>
      </c>
      <c r="B42" s="97">
        <v>2778</v>
      </c>
      <c r="C42" s="86"/>
      <c r="D42" s="106">
        <v>4.07</v>
      </c>
      <c r="E42" s="99" t="s">
        <v>154</v>
      </c>
      <c r="F42" s="65"/>
      <c r="G42" s="104" t="s">
        <v>154</v>
      </c>
      <c r="H42" s="85" t="s">
        <v>243</v>
      </c>
      <c r="I42" s="11" t="s">
        <v>249</v>
      </c>
      <c r="J42" s="106">
        <v>28.65</v>
      </c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13.5">
      <c r="A43" s="69" t="s">
        <v>234</v>
      </c>
      <c r="B43" s="97">
        <v>1891</v>
      </c>
      <c r="C43" s="86"/>
      <c r="D43" s="106">
        <v>2.87</v>
      </c>
      <c r="E43" s="99" t="s">
        <v>154</v>
      </c>
      <c r="F43" s="65"/>
      <c r="G43" s="104" t="s">
        <v>154</v>
      </c>
      <c r="H43" s="97">
        <v>10050</v>
      </c>
      <c r="I43" s="11"/>
      <c r="J43" s="106">
        <v>15.25</v>
      </c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3.5">
      <c r="A44" s="69" t="s">
        <v>224</v>
      </c>
      <c r="B44" s="99" t="s">
        <v>154</v>
      </c>
      <c r="C44" s="65"/>
      <c r="D44" s="104" t="s">
        <v>154</v>
      </c>
      <c r="E44" s="99" t="s">
        <v>154</v>
      </c>
      <c r="F44" s="65"/>
      <c r="G44" s="104" t="s">
        <v>154</v>
      </c>
      <c r="H44" s="97">
        <v>53914</v>
      </c>
      <c r="I44" s="11"/>
      <c r="J44" s="106">
        <v>100</v>
      </c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3.75" customHeight="1">
      <c r="A45" s="110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54"/>
      <c r="O45" s="54"/>
      <c r="P45" s="54"/>
      <c r="Q45" s="54"/>
      <c r="R45" s="54"/>
      <c r="S45" s="54"/>
    </row>
    <row r="46" spans="1:19" ht="13.5">
      <c r="A46" s="43" t="s">
        <v>141</v>
      </c>
      <c r="B46" s="33"/>
      <c r="C46" s="33"/>
      <c r="D46" s="33"/>
      <c r="E46" s="33"/>
      <c r="F46" s="33"/>
      <c r="G46" s="33"/>
      <c r="H46" s="33"/>
      <c r="I46" s="33"/>
      <c r="J46" s="33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3.5">
      <c r="A47" s="108" t="s">
        <v>218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ht="13.5">
      <c r="A48" s="108" t="s">
        <v>219</v>
      </c>
    </row>
    <row r="49" spans="1:7" ht="13.5" customHeight="1">
      <c r="A49" s="19"/>
      <c r="B49" s="19"/>
      <c r="C49" s="19"/>
      <c r="D49" s="19"/>
      <c r="E49" s="19"/>
      <c r="F49" s="19"/>
      <c r="G49" s="19"/>
    </row>
    <row r="50" spans="1:7" ht="13.5">
      <c r="A50" s="19"/>
      <c r="B50" s="19"/>
      <c r="C50" s="19"/>
      <c r="D50" s="19"/>
      <c r="E50" s="19"/>
      <c r="F50" s="19"/>
      <c r="G50" s="19"/>
    </row>
    <row r="51" spans="1:7" ht="13.5">
      <c r="A51" s="16"/>
      <c r="B51" s="17"/>
      <c r="C51" s="17"/>
      <c r="D51" s="17"/>
      <c r="E51" s="17"/>
      <c r="F51" s="17"/>
      <c r="G51" s="17"/>
    </row>
    <row r="52" spans="1:7" ht="13.5">
      <c r="A52" s="22"/>
      <c r="B52" s="17"/>
      <c r="C52" s="17"/>
      <c r="D52" s="6"/>
      <c r="E52" s="17"/>
      <c r="F52" s="17"/>
      <c r="G52" s="6"/>
    </row>
    <row r="53" spans="1:7" ht="3" customHeight="1">
      <c r="A53" s="5"/>
      <c r="B53" s="5"/>
      <c r="C53" s="5"/>
      <c r="D53" s="5"/>
      <c r="E53" s="5"/>
      <c r="F53" s="5"/>
      <c r="G53" s="5"/>
    </row>
    <row r="54" spans="1:7" ht="13.5">
      <c r="A54" s="13"/>
      <c r="B54" s="7"/>
      <c r="C54" s="11"/>
      <c r="D54" s="8"/>
      <c r="E54" s="7"/>
      <c r="F54" s="11"/>
      <c r="G54" s="8"/>
    </row>
    <row r="55" spans="1:7" ht="3" customHeight="1">
      <c r="A55" s="6"/>
      <c r="B55" s="5"/>
      <c r="C55" s="5"/>
      <c r="D55" s="5"/>
      <c r="E55" s="5"/>
      <c r="F55" s="5"/>
      <c r="G55" s="5"/>
    </row>
    <row r="58" ht="13.5" customHeight="1">
      <c r="A58" s="19"/>
    </row>
  </sheetData>
  <mergeCells count="37">
    <mergeCell ref="E38:F38"/>
    <mergeCell ref="Q27:R27"/>
    <mergeCell ref="A35:A36"/>
    <mergeCell ref="B27:C27"/>
    <mergeCell ref="E27:F27"/>
    <mergeCell ref="H35:J37"/>
    <mergeCell ref="E35:G37"/>
    <mergeCell ref="A37:A38"/>
    <mergeCell ref="B36:D37"/>
    <mergeCell ref="N18:O18"/>
    <mergeCell ref="Q18:R18"/>
    <mergeCell ref="N27:O27"/>
    <mergeCell ref="B38:C38"/>
    <mergeCell ref="H26:J26"/>
    <mergeCell ref="K26:M26"/>
    <mergeCell ref="K27:L27"/>
    <mergeCell ref="H27:I27"/>
    <mergeCell ref="N26:P26"/>
    <mergeCell ref="H38:I38"/>
    <mergeCell ref="B18:C18"/>
    <mergeCell ref="E18:F18"/>
    <mergeCell ref="H18:I18"/>
    <mergeCell ref="K18:L18"/>
    <mergeCell ref="B4:D4"/>
    <mergeCell ref="E4:G4"/>
    <mergeCell ref="B17:D17"/>
    <mergeCell ref="E17:G17"/>
    <mergeCell ref="Q26:S26"/>
    <mergeCell ref="B35:D35"/>
    <mergeCell ref="B5:C5"/>
    <mergeCell ref="E5:F5"/>
    <mergeCell ref="H17:J17"/>
    <mergeCell ref="B26:D26"/>
    <mergeCell ref="E26:G26"/>
    <mergeCell ref="K17:M17"/>
    <mergeCell ref="N17:P17"/>
    <mergeCell ref="Q17:S17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Header>&amp;L&amp;8 178　　　選　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2010-03-09T01:59:11Z</cp:lastPrinted>
  <dcterms:created xsi:type="dcterms:W3CDTF">2003-07-30T02:20:32Z</dcterms:created>
  <dcterms:modified xsi:type="dcterms:W3CDTF">2010-03-09T01:59:24Z</dcterms:modified>
  <cp:category/>
  <cp:version/>
  <cp:contentType/>
  <cp:contentStatus/>
</cp:coreProperties>
</file>