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345" windowWidth="15480" windowHeight="6075" tabRatio="881" activeTab="4"/>
  </bookViews>
  <sheets>
    <sheet name="6 施設利用 1～2" sheetId="1" r:id="rId1"/>
    <sheet name="6 施設利用 3～5" sheetId="2" r:id="rId2"/>
    <sheet name="6 施設利用 6～7 " sheetId="3" r:id="rId3"/>
    <sheet name="6 施設利用 8(1)～(3)" sheetId="4" r:id="rId4"/>
    <sheet name="6 施設利用 8(4)～(6)" sheetId="5" r:id="rId5"/>
    <sheet name="6 施設利用 9" sheetId="6" r:id="rId6"/>
    <sheet name="6 施設利用 10" sheetId="7" r:id="rId7"/>
  </sheets>
  <definedNames/>
  <calcPr fullCalcOnLoad="1"/>
</workbook>
</file>

<file path=xl/sharedStrings.xml><?xml version="1.0" encoding="utf-8"?>
<sst xmlns="http://schemas.openxmlformats.org/spreadsheetml/2006/main" count="643" uniqueCount="214">
  <si>
    <t>６　市施設利用状況</t>
  </si>
  <si>
    <t>１表　市民会館利用状況の推移</t>
  </si>
  <si>
    <t>年　 度</t>
  </si>
  <si>
    <t>総　　数</t>
  </si>
  <si>
    <t>式典・大会</t>
  </si>
  <si>
    <t>合唱・交響楽</t>
  </si>
  <si>
    <t>演　　劇</t>
  </si>
  <si>
    <t>日本舞踊</t>
  </si>
  <si>
    <t>洋　舞 ・</t>
  </si>
  <si>
    <t>そ の 他</t>
  </si>
  <si>
    <t>・ 室　内　楽</t>
  </si>
  <si>
    <t>歌  謡  曲</t>
  </si>
  <si>
    <t>発 表 会</t>
  </si>
  <si>
    <t>音楽発表会</t>
  </si>
  <si>
    <t>式典 ・ 大会</t>
  </si>
  <si>
    <t>講　演　会</t>
  </si>
  <si>
    <t>研　修　会</t>
  </si>
  <si>
    <t>独奏 ・ 独唱</t>
  </si>
  <si>
    <t>会　　　　　　　　議　　　　　　　　室</t>
  </si>
  <si>
    <t>展　示　室</t>
  </si>
  <si>
    <t>総　 　数</t>
  </si>
  <si>
    <t>(和室)</t>
  </si>
  <si>
    <t>２表　女性総合センター利用状況の推移</t>
  </si>
  <si>
    <t>年　　度</t>
  </si>
  <si>
    <t>免　　　　　　　　　　除</t>
  </si>
  <si>
    <t>減　　　　　　　　額</t>
  </si>
  <si>
    <t>全　　　　　　　　　額</t>
  </si>
  <si>
    <t>利 用 人 数</t>
  </si>
  <si>
    <t>登 録</t>
  </si>
  <si>
    <t>立川市</t>
  </si>
  <si>
    <t>その他</t>
  </si>
  <si>
    <t>計</t>
  </si>
  <si>
    <t>社 会</t>
  </si>
  <si>
    <t>官公署</t>
  </si>
  <si>
    <t>会 社</t>
  </si>
  <si>
    <t>団 体</t>
  </si>
  <si>
    <t>事 業</t>
  </si>
  <si>
    <t>教 育</t>
  </si>
  <si>
    <t>３表　福祉会館利用人員の推移</t>
  </si>
  <si>
    <t>年　　度 ・</t>
  </si>
  <si>
    <t>総　　　　　数</t>
  </si>
  <si>
    <t>個　　　　　人</t>
  </si>
  <si>
    <t>団　　　　　体</t>
  </si>
  <si>
    <t>福祉会館名</t>
  </si>
  <si>
    <t>男</t>
  </si>
  <si>
    <t>女</t>
  </si>
  <si>
    <t>曙</t>
  </si>
  <si>
    <t>幸</t>
  </si>
  <si>
    <t>４表　児童館利用人員の推移</t>
  </si>
  <si>
    <t>件　　数</t>
  </si>
  <si>
    <t>富 士 見</t>
  </si>
  <si>
    <t>錦</t>
  </si>
  <si>
    <t>羽　　衣</t>
  </si>
  <si>
    <t>高　　松</t>
  </si>
  <si>
    <t>若　　葉</t>
  </si>
  <si>
    <t>上　　砂</t>
  </si>
  <si>
    <t>西　　砂</t>
  </si>
  <si>
    <t>５表　健康会館利用件数</t>
  </si>
  <si>
    <t>健康診査 ・</t>
  </si>
  <si>
    <t>母子保健教室・</t>
  </si>
  <si>
    <t>健康診査・検診</t>
  </si>
  <si>
    <t>健康教育 ・</t>
  </si>
  <si>
    <t>総合健康診査</t>
  </si>
  <si>
    <t>休日診療事業</t>
  </si>
  <si>
    <t>予防接種等</t>
  </si>
  <si>
    <t>母子健康相談</t>
  </si>
  <si>
    <t xml:space="preserve"> 健康相談</t>
  </si>
  <si>
    <t>６表　火葬場使用状況の推移</t>
  </si>
  <si>
    <t>総　数</t>
  </si>
  <si>
    <t>組　　合　　市</t>
  </si>
  <si>
    <t>組合市外</t>
  </si>
  <si>
    <t>昭島市</t>
  </si>
  <si>
    <t>国立市</t>
  </si>
  <si>
    <t>総数</t>
  </si>
  <si>
    <t>12歳以上</t>
  </si>
  <si>
    <t>12歳未満</t>
  </si>
  <si>
    <t>胎児</t>
  </si>
  <si>
    <t>改葬等</t>
  </si>
  <si>
    <t>７表　斎場使用状況の推移</t>
  </si>
  <si>
    <t>斎　　　　　　　　　　　　場</t>
  </si>
  <si>
    <t>通　　夜</t>
  </si>
  <si>
    <t>本　　葬</t>
  </si>
  <si>
    <t>法　　事</t>
  </si>
  <si>
    <t>年  度</t>
  </si>
  <si>
    <t>講　　堂</t>
  </si>
  <si>
    <t>会 議 室</t>
  </si>
  <si>
    <t>視聴覚室</t>
  </si>
  <si>
    <t>実 習 室</t>
  </si>
  <si>
    <t>第１教室</t>
  </si>
  <si>
    <t>第２教室</t>
  </si>
  <si>
    <t>件 数</t>
  </si>
  <si>
    <t>人 員</t>
  </si>
  <si>
    <t>第３教室</t>
  </si>
  <si>
    <t>第１和室</t>
  </si>
  <si>
    <t>第２和室</t>
  </si>
  <si>
    <t>第３和室</t>
  </si>
  <si>
    <t>保 育 室</t>
  </si>
  <si>
    <t>陶 芸 室</t>
  </si>
  <si>
    <t>第１実習室</t>
  </si>
  <si>
    <t>第２実習室</t>
  </si>
  <si>
    <t>和　　室</t>
  </si>
  <si>
    <t>第１実習室</t>
  </si>
  <si>
    <t>第２実習室</t>
  </si>
  <si>
    <t>練 習 室</t>
  </si>
  <si>
    <t>年　度</t>
  </si>
  <si>
    <t>大　人</t>
  </si>
  <si>
    <t>子ども</t>
  </si>
  <si>
    <t>(中学生以下)</t>
  </si>
  <si>
    <t>利用者</t>
  </si>
  <si>
    <t>１日平均</t>
  </si>
  <si>
    <t>利用者数</t>
  </si>
  <si>
    <t>団体利用</t>
  </si>
  <si>
    <t>合　計</t>
  </si>
  <si>
    <t>件　数</t>
  </si>
  <si>
    <t>人　数</t>
  </si>
  <si>
    <t>延べ開催回数</t>
  </si>
  <si>
    <t>延べ参加者数</t>
  </si>
  <si>
    <t>開催回数</t>
  </si>
  <si>
    <t>延べ日数</t>
  </si>
  <si>
    <t>延べ観覧者数</t>
  </si>
  <si>
    <t>１０表　川越道緑地古民家園利用状況の推移</t>
  </si>
  <si>
    <t>開館日数</t>
  </si>
  <si>
    <t>９表　歴史民俗資料館利用状況の推移</t>
  </si>
  <si>
    <t>日</t>
  </si>
  <si>
    <t>人</t>
  </si>
  <si>
    <t>入園者数</t>
  </si>
  <si>
    <t>入館者数</t>
  </si>
  <si>
    <t>内　　訳</t>
  </si>
  <si>
    <t>８表　地域学習館利用状況の推移</t>
  </si>
  <si>
    <t>サブホール</t>
  </si>
  <si>
    <t>(</t>
  </si>
  <si>
    <t>)</t>
  </si>
  <si>
    <t>ジ ャ ズ ・</t>
  </si>
  <si>
    <t>オ ペ ラ</t>
  </si>
  <si>
    <t>平成21年3月末</t>
  </si>
  <si>
    <t>区分</t>
  </si>
  <si>
    <t>(１)　柴崎学習館</t>
  </si>
  <si>
    <t>(２)　砂川学習館</t>
  </si>
  <si>
    <t>(３)　西砂学習館</t>
  </si>
  <si>
    <t>（４）　高松学習館</t>
  </si>
  <si>
    <t>(５)　錦学習館</t>
  </si>
  <si>
    <t>(６)　幸学習館</t>
  </si>
  <si>
    <t>（１）　利用者数</t>
  </si>
  <si>
    <t>（２）　 企画展示等開催状況</t>
  </si>
  <si>
    <t>（３）　体験学習会開催状況</t>
  </si>
  <si>
    <t>（４）　開館以来の累計</t>
  </si>
  <si>
    <t>（２）　企画展示等開催状況</t>
  </si>
  <si>
    <t>（４）　開園以来の累計</t>
  </si>
  <si>
    <t>資料：福祉保健部健康推進課</t>
  </si>
  <si>
    <t>資料：子ども家庭部子ども育成課</t>
  </si>
  <si>
    <t>資料：福祉保健部高齢福祉課</t>
  </si>
  <si>
    <t>資料：財団法人立川市地域文化振興財団</t>
  </si>
  <si>
    <t>資料：総合政策部男女平等参画課</t>
  </si>
  <si>
    <t>資料：立川・昭島・国立聖苑組合</t>
  </si>
  <si>
    <t>資料：福祉保健部福祉総務課</t>
  </si>
  <si>
    <t>資料：立川市歴史民俗資料館</t>
  </si>
  <si>
    <t>　注：１日を午前、午後、夜間に分け、それぞれを１単位としてある。（　　　）内は申請件数。</t>
  </si>
  <si>
    <t>センター</t>
  </si>
  <si>
    <t>サ ークル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</si>
  <si>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</si>
  <si>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</si>
  <si>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</si>
  <si>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</si>
  <si>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</si>
  <si>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</si>
  <si>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</t>
  </si>
  <si>
    <t xml:space="preserve"> 2</t>
  </si>
  <si>
    <t xml:space="preserve"> 3</t>
  </si>
  <si>
    <t>　注：団体利用は合計の内数。</t>
  </si>
  <si>
    <t>（１）　大ホール</t>
  </si>
  <si>
    <t>（２）　小ホール</t>
  </si>
  <si>
    <t>（３）　会議室 ・ 展示室 ・ サブホール</t>
  </si>
  <si>
    <t>資料：教育委員会教育部生涯学習推進センター</t>
  </si>
  <si>
    <t>－</t>
  </si>
  <si>
    <t>平成22年3月末</t>
  </si>
  <si>
    <t>(</t>
  </si>
  <si>
    <t>)</t>
  </si>
  <si>
    <t>総　数</t>
  </si>
  <si>
    <t>組　　合　　市</t>
  </si>
  <si>
    <t>立川市</t>
  </si>
  <si>
    <t>昭島市</t>
  </si>
  <si>
    <t>国立市</t>
  </si>
  <si>
    <t>20年度</t>
  </si>
  <si>
    <t>19年度</t>
  </si>
  <si>
    <t>18年度</t>
  </si>
  <si>
    <t>霊安室</t>
  </si>
  <si>
    <t>納骨堂</t>
  </si>
  <si>
    <t>組合市外</t>
  </si>
  <si>
    <t>21年度</t>
  </si>
  <si>
    <t>年度・児童館名</t>
  </si>
  <si>
    <t>合計</t>
  </si>
  <si>
    <t>通常事業</t>
  </si>
  <si>
    <t>特別事業</t>
  </si>
  <si>
    <t>貸出利用</t>
  </si>
  <si>
    <t>小計</t>
  </si>
  <si>
    <t>幼児</t>
  </si>
  <si>
    <t>小学生</t>
  </si>
  <si>
    <t>中学生</t>
  </si>
  <si>
    <t>高校生</t>
  </si>
  <si>
    <t>大人</t>
  </si>
  <si>
    <t>その他の行事</t>
  </si>
  <si>
    <t>件数</t>
  </si>
  <si>
    <t>利用人員</t>
  </si>
  <si>
    <t>－</t>
  </si>
  <si>
    <t>21.</t>
  </si>
  <si>
    <t>22.</t>
  </si>
  <si>
    <t>－</t>
  </si>
  <si>
    <t>－</t>
  </si>
  <si>
    <t>　注：平成19年10月1日から公民館を地域学習館に名称変更。</t>
  </si>
  <si>
    <t>柴　　崎</t>
  </si>
  <si>
    <t>一　　番</t>
  </si>
  <si>
    <t>母子保健</t>
  </si>
  <si>
    <t>成人保健</t>
  </si>
  <si>
    <t>診療事業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</si>
</sst>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_);\(#,##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38" fontId="8" fillId="0" borderId="0" xfId="17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Border="1" applyAlignment="1">
      <alignment/>
    </xf>
    <xf numFmtId="177" fontId="6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177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7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182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0" fontId="5" fillId="0" borderId="0" xfId="0" applyFont="1" applyAlignment="1">
      <alignment horizontal="left" indent="1"/>
    </xf>
    <xf numFmtId="0" fontId="5" fillId="0" borderId="0" xfId="0" applyFont="1" applyFill="1" applyAlignment="1">
      <alignment horizontal="left" vertical="top" indent="1"/>
    </xf>
    <xf numFmtId="0" fontId="5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indent="1"/>
    </xf>
    <xf numFmtId="0" fontId="10" fillId="0" borderId="0" xfId="0" applyFont="1" applyFill="1" applyAlignment="1">
      <alignment horizontal="left" indent="1"/>
    </xf>
    <xf numFmtId="182" fontId="11" fillId="0" borderId="0" xfId="0" applyNumberFormat="1" applyFont="1" applyFill="1" applyBorder="1" applyAlignment="1">
      <alignment vertical="center"/>
    </xf>
    <xf numFmtId="182" fontId="11" fillId="0" borderId="0" xfId="0" applyNumberFormat="1" applyFont="1" applyAlignment="1">
      <alignment vertical="center"/>
    </xf>
    <xf numFmtId="182" fontId="11" fillId="0" borderId="0" xfId="0" applyNumberFormat="1" applyFont="1" applyBorder="1" applyAlignment="1">
      <alignment vertic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3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indent="1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/>
    </xf>
    <xf numFmtId="0" fontId="6" fillId="0" borderId="1" xfId="0" applyFont="1" applyBorder="1" applyAlignment="1">
      <alignment/>
    </xf>
    <xf numFmtId="176" fontId="8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inden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distributed" vertical="center"/>
    </xf>
    <xf numFmtId="0" fontId="11" fillId="0" borderId="3" xfId="0" applyFont="1" applyBorder="1" applyAlignment="1">
      <alignment horizontal="distributed" vertical="center"/>
    </xf>
    <xf numFmtId="182" fontId="11" fillId="0" borderId="0" xfId="0" applyNumberFormat="1" applyFont="1" applyBorder="1" applyAlignment="1">
      <alignment horizontal="right" vertical="center"/>
    </xf>
    <xf numFmtId="182" fontId="11" fillId="0" borderId="0" xfId="0" applyNumberFormat="1" applyFont="1" applyAlignment="1">
      <alignment horizontal="right" vertical="center"/>
    </xf>
    <xf numFmtId="182" fontId="11" fillId="0" borderId="0" xfId="0" applyNumberFormat="1" applyFont="1" applyFill="1" applyAlignment="1">
      <alignment vertical="center"/>
    </xf>
    <xf numFmtId="182" fontId="11" fillId="0" borderId="0" xfId="0" applyNumberFormat="1" applyFont="1" applyFill="1" applyAlignment="1">
      <alignment horizontal="right" vertical="center"/>
    </xf>
    <xf numFmtId="182" fontId="12" fillId="0" borderId="0" xfId="0" applyNumberFormat="1" applyFont="1" applyBorder="1" applyAlignment="1">
      <alignment/>
    </xf>
    <xf numFmtId="182" fontId="12" fillId="0" borderId="11" xfId="0" applyNumberFormat="1" applyFont="1" applyBorder="1" applyAlignment="1">
      <alignment/>
    </xf>
    <xf numFmtId="182" fontId="12" fillId="0" borderId="0" xfId="0" applyNumberFormat="1" applyFont="1" applyAlignment="1">
      <alignment/>
    </xf>
    <xf numFmtId="0" fontId="11" fillId="0" borderId="12" xfId="0" applyFont="1" applyFill="1" applyBorder="1" applyAlignment="1">
      <alignment/>
    </xf>
    <xf numFmtId="0" fontId="12" fillId="0" borderId="11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1" fillId="0" borderId="0" xfId="0" applyFont="1" applyFill="1" applyAlignment="1">
      <alignment horizontal="left" indent="2"/>
    </xf>
    <xf numFmtId="177" fontId="8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 quotePrefix="1">
      <alignment horizontal="left" vertical="center"/>
    </xf>
    <xf numFmtId="0" fontId="8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0" fontId="11" fillId="0" borderId="3" xfId="0" applyFont="1" applyFill="1" applyBorder="1" applyAlignment="1" quotePrefix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182" fontId="12" fillId="0" borderId="0" xfId="0" applyNumberFormat="1" applyFont="1" applyFill="1" applyBorder="1" applyAlignment="1">
      <alignment/>
    </xf>
    <xf numFmtId="178" fontId="9" fillId="0" borderId="0" xfId="0" applyNumberFormat="1" applyFont="1" applyFill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0" borderId="15" xfId="0" applyNumberFormat="1" applyFont="1" applyFill="1" applyBorder="1" applyAlignment="1">
      <alignment vertical="center"/>
    </xf>
    <xf numFmtId="0" fontId="11" fillId="0" borderId="12" xfId="0" applyFont="1" applyBorder="1" applyAlignment="1">
      <alignment/>
    </xf>
    <xf numFmtId="0" fontId="11" fillId="0" borderId="16" xfId="0" applyFont="1" applyBorder="1" applyAlignment="1">
      <alignment/>
    </xf>
    <xf numFmtId="182" fontId="12" fillId="0" borderId="11" xfId="0" applyNumberFormat="1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7" fontId="1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7" fontId="8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82" fontId="8" fillId="0" borderId="15" xfId="0" applyNumberFormat="1" applyFont="1" applyFill="1" applyBorder="1" applyAlignment="1">
      <alignment/>
    </xf>
    <xf numFmtId="182" fontId="11" fillId="0" borderId="15" xfId="0" applyNumberFormat="1" applyFont="1" applyFill="1" applyBorder="1" applyAlignment="1">
      <alignment/>
    </xf>
    <xf numFmtId="178" fontId="11" fillId="0" borderId="15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7" fontId="6" fillId="0" borderId="15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top" shrinkToFit="1"/>
    </xf>
    <xf numFmtId="0" fontId="11" fillId="0" borderId="9" xfId="0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right" vertical="center"/>
    </xf>
    <xf numFmtId="0" fontId="11" fillId="0" borderId="15" xfId="0" applyFont="1" applyBorder="1" applyAlignment="1">
      <alignment horizontal="center" shrinkToFit="1"/>
    </xf>
    <xf numFmtId="0" fontId="8" fillId="0" borderId="11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shrinkToFit="1"/>
    </xf>
    <xf numFmtId="178" fontId="8" fillId="0" borderId="15" xfId="0" applyNumberFormat="1" applyFont="1" applyFill="1" applyBorder="1" applyAlignment="1">
      <alignment horizontal="right" vertical="center"/>
    </xf>
    <xf numFmtId="177" fontId="11" fillId="0" borderId="15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1" fillId="0" borderId="14" xfId="0" applyFont="1" applyBorder="1" applyAlignment="1">
      <alignment horizontal="distributed" vertical="center" indent="1"/>
    </xf>
    <xf numFmtId="0" fontId="0" fillId="0" borderId="18" xfId="0" applyBorder="1" applyAlignment="1">
      <alignment horizontal="distributed" indent="1"/>
    </xf>
    <xf numFmtId="0" fontId="0" fillId="0" borderId="13" xfId="0" applyBorder="1" applyAlignment="1">
      <alignment horizontal="distributed" indent="1"/>
    </xf>
    <xf numFmtId="0" fontId="11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top" shrinkToFit="1"/>
    </xf>
    <xf numFmtId="177" fontId="8" fillId="0" borderId="15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7" xfId="0" applyFont="1" applyFill="1" applyBorder="1" applyAlignment="1">
      <alignment horizontal="center" vertical="top"/>
    </xf>
    <xf numFmtId="178" fontId="11" fillId="0" borderId="0" xfId="0" applyNumberFormat="1" applyFont="1" applyFill="1" applyAlignment="1">
      <alignment horizontal="right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178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1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177" fontId="11" fillId="0" borderId="0" xfId="0" applyNumberFormat="1" applyFont="1" applyAlignment="1">
      <alignment horizontal="right" vertical="center"/>
    </xf>
    <xf numFmtId="0" fontId="11" fillId="0" borderId="15" xfId="0" applyFont="1" applyBorder="1" applyAlignment="1">
      <alignment horizontal="center" vertical="center" shrinkToFit="1"/>
    </xf>
    <xf numFmtId="0" fontId="0" fillId="0" borderId="20" xfId="0" applyBorder="1" applyAlignment="1">
      <alignment/>
    </xf>
    <xf numFmtId="0" fontId="11" fillId="0" borderId="18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177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177" fontId="11" fillId="0" borderId="1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177" fontId="11" fillId="0" borderId="15" xfId="0" applyNumberFormat="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1" fillId="0" borderId="0" xfId="0" applyFont="1" applyBorder="1" applyAlignment="1">
      <alignment horizontal="right"/>
    </xf>
    <xf numFmtId="177" fontId="8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1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6" xfId="0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11" fillId="0" borderId="14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0" fillId="0" borderId="0" xfId="0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8" fontId="8" fillId="0" borderId="0" xfId="17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/>
    </xf>
    <xf numFmtId="38" fontId="11" fillId="0" borderId="0" xfId="17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6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1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11" fillId="0" borderId="0" xfId="17" applyNumberFormat="1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182" fontId="11" fillId="0" borderId="0" xfId="0" applyNumberFormat="1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47</xdr:row>
      <xdr:rowOff>104775</xdr:rowOff>
    </xdr:from>
    <xdr:to>
      <xdr:col>11</xdr:col>
      <xdr:colOff>9525</xdr:colOff>
      <xdr:row>47</xdr:row>
      <xdr:rowOff>104775</xdr:rowOff>
    </xdr:to>
    <xdr:sp>
      <xdr:nvSpPr>
        <xdr:cNvPr id="1" name="Line 1"/>
        <xdr:cNvSpPr>
          <a:spLocks/>
        </xdr:cNvSpPr>
      </xdr:nvSpPr>
      <xdr:spPr>
        <a:xfrm>
          <a:off x="4543425" y="767715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47</xdr:row>
      <xdr:rowOff>85725</xdr:rowOff>
    </xdr:from>
    <xdr:to>
      <xdr:col>11</xdr:col>
      <xdr:colOff>9525</xdr:colOff>
      <xdr:row>47</xdr:row>
      <xdr:rowOff>85725</xdr:rowOff>
    </xdr:to>
    <xdr:sp>
      <xdr:nvSpPr>
        <xdr:cNvPr id="1" name="Line 3"/>
        <xdr:cNvSpPr>
          <a:spLocks/>
        </xdr:cNvSpPr>
      </xdr:nvSpPr>
      <xdr:spPr>
        <a:xfrm>
          <a:off x="4543425" y="7658100"/>
          <a:ext cx="1628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5"/>
  <sheetViews>
    <sheetView workbookViewId="0" topLeftCell="A16">
      <selection activeCell="R41" sqref="R41"/>
    </sheetView>
  </sheetViews>
  <sheetFormatPr defaultColWidth="9.00390625" defaultRowHeight="13.5"/>
  <cols>
    <col min="1" max="1" width="6.625" style="142" customWidth="1"/>
    <col min="2" max="2" width="4.375" style="142" customWidth="1"/>
    <col min="3" max="3" width="1.00390625" style="142" customWidth="1"/>
    <col min="4" max="4" width="4.25390625" style="142" customWidth="1"/>
    <col min="5" max="5" width="0.875" style="142" customWidth="1"/>
    <col min="6" max="6" width="4.375" style="142" customWidth="1"/>
    <col min="7" max="7" width="1.00390625" style="142" customWidth="1"/>
    <col min="8" max="8" width="4.25390625" style="142" customWidth="1"/>
    <col min="9" max="9" width="0.875" style="142" customWidth="1"/>
    <col min="10" max="10" width="4.375" style="142" customWidth="1"/>
    <col min="11" max="11" width="1.00390625" style="142" customWidth="1"/>
    <col min="12" max="12" width="4.25390625" style="142" customWidth="1"/>
    <col min="13" max="13" width="0.875" style="142" customWidth="1"/>
    <col min="14" max="14" width="4.375" style="142" customWidth="1"/>
    <col min="15" max="15" width="1.00390625" style="142" customWidth="1"/>
    <col min="16" max="16" width="4.25390625" style="142" customWidth="1"/>
    <col min="17" max="17" width="0.875" style="142" customWidth="1"/>
    <col min="18" max="18" width="4.375" style="142" customWidth="1"/>
    <col min="19" max="19" width="1.00390625" style="142" customWidth="1"/>
    <col min="20" max="20" width="4.25390625" style="142" customWidth="1"/>
    <col min="21" max="21" width="0.875" style="142" customWidth="1"/>
    <col min="22" max="22" width="4.375" style="142" customWidth="1"/>
    <col min="23" max="23" width="1.00390625" style="142" customWidth="1"/>
    <col min="24" max="24" width="4.25390625" style="142" customWidth="1"/>
    <col min="25" max="25" width="0.875" style="142" customWidth="1"/>
    <col min="26" max="26" width="4.375" style="142" customWidth="1"/>
    <col min="27" max="27" width="1.00390625" style="142" customWidth="1"/>
    <col min="28" max="28" width="4.25390625" style="142" customWidth="1"/>
    <col min="29" max="29" width="0.875" style="142" customWidth="1"/>
    <col min="30" max="30" width="4.375" style="142" customWidth="1"/>
    <col min="31" max="31" width="0.875" style="142" customWidth="1"/>
    <col min="32" max="32" width="4.25390625" style="142" customWidth="1"/>
    <col min="33" max="33" width="0.875" style="142" customWidth="1"/>
    <col min="34" max="16384" width="9.00390625" style="142" customWidth="1"/>
  </cols>
  <sheetData>
    <row r="1" spans="1:33" ht="26.25" customHeight="1">
      <c r="A1" s="33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22.5" customHeight="1">
      <c r="A2" s="34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ht="13.5">
      <c r="A3" s="89" t="s">
        <v>169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1:33" s="145" customFormat="1" ht="13.5" customHeight="1">
      <c r="A4" s="210" t="s">
        <v>2</v>
      </c>
      <c r="B4" s="210" t="s">
        <v>3</v>
      </c>
      <c r="C4" s="212"/>
      <c r="D4" s="212"/>
      <c r="E4" s="212"/>
      <c r="F4" s="212" t="s">
        <v>4</v>
      </c>
      <c r="G4" s="212"/>
      <c r="H4" s="212"/>
      <c r="I4" s="212"/>
      <c r="J4" s="193" t="s">
        <v>5</v>
      </c>
      <c r="K4" s="193"/>
      <c r="L4" s="193"/>
      <c r="M4" s="193"/>
      <c r="N4" s="193" t="s">
        <v>132</v>
      </c>
      <c r="O4" s="193"/>
      <c r="P4" s="193"/>
      <c r="Q4" s="193"/>
      <c r="R4" s="212" t="s">
        <v>6</v>
      </c>
      <c r="S4" s="212"/>
      <c r="T4" s="212"/>
      <c r="U4" s="212"/>
      <c r="V4" s="193" t="s">
        <v>7</v>
      </c>
      <c r="W4" s="193"/>
      <c r="X4" s="193"/>
      <c r="Y4" s="193"/>
      <c r="Z4" s="193" t="s">
        <v>8</v>
      </c>
      <c r="AA4" s="193"/>
      <c r="AB4" s="193"/>
      <c r="AC4" s="193"/>
      <c r="AD4" s="212" t="s">
        <v>9</v>
      </c>
      <c r="AE4" s="212"/>
      <c r="AF4" s="212"/>
      <c r="AG4" s="216"/>
    </row>
    <row r="5" spans="1:33" s="145" customFormat="1" ht="13.5" customHeight="1">
      <c r="A5" s="211"/>
      <c r="B5" s="211"/>
      <c r="C5" s="214"/>
      <c r="D5" s="214"/>
      <c r="E5" s="214"/>
      <c r="F5" s="214"/>
      <c r="G5" s="214"/>
      <c r="H5" s="214"/>
      <c r="I5" s="214"/>
      <c r="J5" s="215" t="s">
        <v>10</v>
      </c>
      <c r="K5" s="215"/>
      <c r="L5" s="215"/>
      <c r="M5" s="215"/>
      <c r="N5" s="215" t="s">
        <v>11</v>
      </c>
      <c r="O5" s="215"/>
      <c r="P5" s="215"/>
      <c r="Q5" s="215"/>
      <c r="R5" s="214"/>
      <c r="S5" s="214"/>
      <c r="T5" s="214"/>
      <c r="U5" s="214"/>
      <c r="V5" s="215" t="s">
        <v>12</v>
      </c>
      <c r="W5" s="215"/>
      <c r="X5" s="215"/>
      <c r="Y5" s="215"/>
      <c r="Z5" s="215" t="s">
        <v>133</v>
      </c>
      <c r="AA5" s="215"/>
      <c r="AB5" s="215"/>
      <c r="AC5" s="215"/>
      <c r="AD5" s="214"/>
      <c r="AE5" s="214"/>
      <c r="AF5" s="214"/>
      <c r="AG5" s="201"/>
    </row>
    <row r="6" spans="1:33" s="145" customFormat="1" ht="5.25" customHeight="1">
      <c r="A6" s="50"/>
      <c r="B6" s="203"/>
      <c r="C6" s="203"/>
      <c r="D6" s="203"/>
      <c r="E6" s="51"/>
      <c r="F6" s="203"/>
      <c r="G6" s="203"/>
      <c r="H6" s="203"/>
      <c r="I6" s="51"/>
      <c r="J6" s="203"/>
      <c r="K6" s="203"/>
      <c r="L6" s="203"/>
      <c r="M6" s="51"/>
      <c r="N6" s="203"/>
      <c r="O6" s="203"/>
      <c r="P6" s="203"/>
      <c r="Q6" s="51"/>
      <c r="R6" s="203"/>
      <c r="S6" s="203"/>
      <c r="T6" s="203"/>
      <c r="U6" s="51"/>
      <c r="V6" s="203"/>
      <c r="W6" s="203"/>
      <c r="X6" s="203"/>
      <c r="Y6" s="51"/>
      <c r="Z6" s="203"/>
      <c r="AA6" s="203"/>
      <c r="AB6" s="203"/>
      <c r="AC6" s="51"/>
      <c r="AD6" s="52"/>
      <c r="AE6" s="53"/>
      <c r="AF6" s="53"/>
      <c r="AG6" s="53"/>
    </row>
    <row r="7" spans="1:33" s="145" customFormat="1" ht="13.5">
      <c r="A7" s="50">
        <v>17</v>
      </c>
      <c r="B7" s="54">
        <v>623</v>
      </c>
      <c r="C7" s="54" t="s">
        <v>175</v>
      </c>
      <c r="D7" s="54">
        <v>269</v>
      </c>
      <c r="E7" s="54" t="s">
        <v>176</v>
      </c>
      <c r="F7" s="54">
        <v>54</v>
      </c>
      <c r="G7" s="54" t="s">
        <v>175</v>
      </c>
      <c r="H7" s="54">
        <v>25</v>
      </c>
      <c r="I7" s="54" t="s">
        <v>176</v>
      </c>
      <c r="J7" s="54">
        <v>171</v>
      </c>
      <c r="K7" s="54" t="s">
        <v>175</v>
      </c>
      <c r="L7" s="54">
        <v>70</v>
      </c>
      <c r="M7" s="54" t="s">
        <v>176</v>
      </c>
      <c r="N7" s="54">
        <v>66</v>
      </c>
      <c r="O7" s="54" t="s">
        <v>175</v>
      </c>
      <c r="P7" s="54">
        <v>22</v>
      </c>
      <c r="Q7" s="54" t="s">
        <v>176</v>
      </c>
      <c r="R7" s="54">
        <v>45</v>
      </c>
      <c r="S7" s="54" t="s">
        <v>175</v>
      </c>
      <c r="T7" s="54">
        <v>18</v>
      </c>
      <c r="U7" s="54" t="s">
        <v>176</v>
      </c>
      <c r="V7" s="54">
        <v>14</v>
      </c>
      <c r="W7" s="54" t="s">
        <v>175</v>
      </c>
      <c r="X7" s="54">
        <v>5</v>
      </c>
      <c r="Y7" s="54" t="s">
        <v>176</v>
      </c>
      <c r="Z7" s="54">
        <v>20</v>
      </c>
      <c r="AA7" s="54" t="s">
        <v>175</v>
      </c>
      <c r="AB7" s="54">
        <v>8</v>
      </c>
      <c r="AC7" s="54" t="s">
        <v>176</v>
      </c>
      <c r="AD7" s="54">
        <v>253</v>
      </c>
      <c r="AE7" s="54" t="s">
        <v>175</v>
      </c>
      <c r="AF7" s="54">
        <v>121</v>
      </c>
      <c r="AG7" s="54" t="s">
        <v>176</v>
      </c>
    </row>
    <row r="8" spans="1:33" s="145" customFormat="1" ht="13.5">
      <c r="A8" s="50">
        <v>18</v>
      </c>
      <c r="B8" s="54">
        <v>607</v>
      </c>
      <c r="C8" s="54" t="s">
        <v>175</v>
      </c>
      <c r="D8" s="54">
        <v>275</v>
      </c>
      <c r="E8" s="54" t="s">
        <v>176</v>
      </c>
      <c r="F8" s="54">
        <v>47</v>
      </c>
      <c r="G8" s="54" t="s">
        <v>175</v>
      </c>
      <c r="H8" s="54">
        <v>24</v>
      </c>
      <c r="I8" s="54" t="s">
        <v>176</v>
      </c>
      <c r="J8" s="54">
        <v>174</v>
      </c>
      <c r="K8" s="54" t="s">
        <v>175</v>
      </c>
      <c r="L8" s="54">
        <v>72</v>
      </c>
      <c r="M8" s="54" t="s">
        <v>176</v>
      </c>
      <c r="N8" s="54">
        <v>55</v>
      </c>
      <c r="O8" s="54" t="s">
        <v>175</v>
      </c>
      <c r="P8" s="54">
        <v>19</v>
      </c>
      <c r="Q8" s="54" t="s">
        <v>176</v>
      </c>
      <c r="R8" s="54">
        <v>39</v>
      </c>
      <c r="S8" s="54" t="s">
        <v>175</v>
      </c>
      <c r="T8" s="54">
        <v>16</v>
      </c>
      <c r="U8" s="54" t="s">
        <v>176</v>
      </c>
      <c r="V8" s="54">
        <v>6</v>
      </c>
      <c r="W8" s="54" t="s">
        <v>175</v>
      </c>
      <c r="X8" s="54">
        <v>2</v>
      </c>
      <c r="Y8" s="54" t="s">
        <v>176</v>
      </c>
      <c r="Z8" s="54">
        <v>12</v>
      </c>
      <c r="AA8" s="54" t="s">
        <v>175</v>
      </c>
      <c r="AB8" s="54">
        <v>4</v>
      </c>
      <c r="AC8" s="54" t="s">
        <v>176</v>
      </c>
      <c r="AD8" s="54">
        <v>274</v>
      </c>
      <c r="AE8" s="54" t="s">
        <v>175</v>
      </c>
      <c r="AF8" s="54">
        <v>138</v>
      </c>
      <c r="AG8" s="54" t="s">
        <v>176</v>
      </c>
    </row>
    <row r="9" spans="1:33" s="145" customFormat="1" ht="13.5">
      <c r="A9" s="50">
        <v>19</v>
      </c>
      <c r="B9" s="54">
        <v>672</v>
      </c>
      <c r="C9" s="54" t="s">
        <v>175</v>
      </c>
      <c r="D9" s="54">
        <v>299</v>
      </c>
      <c r="E9" s="54" t="s">
        <v>176</v>
      </c>
      <c r="F9" s="54">
        <v>46</v>
      </c>
      <c r="G9" s="54" t="s">
        <v>175</v>
      </c>
      <c r="H9" s="54">
        <v>22</v>
      </c>
      <c r="I9" s="54" t="s">
        <v>176</v>
      </c>
      <c r="J9" s="54">
        <v>130</v>
      </c>
      <c r="K9" s="54" t="s">
        <v>175</v>
      </c>
      <c r="L9" s="54">
        <v>53</v>
      </c>
      <c r="M9" s="54" t="s">
        <v>176</v>
      </c>
      <c r="N9" s="54">
        <v>51</v>
      </c>
      <c r="O9" s="54" t="s">
        <v>175</v>
      </c>
      <c r="P9" s="54">
        <v>17</v>
      </c>
      <c r="Q9" s="54" t="s">
        <v>176</v>
      </c>
      <c r="R9" s="54">
        <v>49</v>
      </c>
      <c r="S9" s="54" t="s">
        <v>175</v>
      </c>
      <c r="T9" s="54">
        <v>19</v>
      </c>
      <c r="U9" s="54" t="s">
        <v>176</v>
      </c>
      <c r="V9" s="54">
        <v>14</v>
      </c>
      <c r="W9" s="54" t="s">
        <v>175</v>
      </c>
      <c r="X9" s="54">
        <v>6</v>
      </c>
      <c r="Y9" s="54" t="s">
        <v>176</v>
      </c>
      <c r="Z9" s="54">
        <v>17</v>
      </c>
      <c r="AA9" s="54" t="s">
        <v>175</v>
      </c>
      <c r="AB9" s="54">
        <v>6</v>
      </c>
      <c r="AC9" s="54" t="s">
        <v>176</v>
      </c>
      <c r="AD9" s="54">
        <v>365</v>
      </c>
      <c r="AE9" s="54" t="s">
        <v>175</v>
      </c>
      <c r="AF9" s="54">
        <v>176</v>
      </c>
      <c r="AG9" s="54" t="s">
        <v>176</v>
      </c>
    </row>
    <row r="10" spans="1:33" s="145" customFormat="1" ht="13.5">
      <c r="A10" s="50">
        <v>20</v>
      </c>
      <c r="B10" s="54">
        <v>648</v>
      </c>
      <c r="C10" s="54" t="s">
        <v>175</v>
      </c>
      <c r="D10" s="54">
        <v>288</v>
      </c>
      <c r="E10" s="54" t="s">
        <v>176</v>
      </c>
      <c r="F10" s="54">
        <v>48</v>
      </c>
      <c r="G10" s="54" t="s">
        <v>175</v>
      </c>
      <c r="H10" s="54">
        <v>25</v>
      </c>
      <c r="I10" s="54" t="s">
        <v>176</v>
      </c>
      <c r="J10" s="54">
        <v>128</v>
      </c>
      <c r="K10" s="54" t="s">
        <v>175</v>
      </c>
      <c r="L10" s="54">
        <v>48</v>
      </c>
      <c r="M10" s="54" t="s">
        <v>176</v>
      </c>
      <c r="N10" s="54">
        <v>58</v>
      </c>
      <c r="O10" s="54" t="s">
        <v>175</v>
      </c>
      <c r="P10" s="54">
        <v>20</v>
      </c>
      <c r="Q10" s="54" t="s">
        <v>176</v>
      </c>
      <c r="R10" s="54">
        <v>65</v>
      </c>
      <c r="S10" s="54" t="s">
        <v>175</v>
      </c>
      <c r="T10" s="54">
        <v>25</v>
      </c>
      <c r="U10" s="54" t="s">
        <v>176</v>
      </c>
      <c r="V10" s="54">
        <v>3</v>
      </c>
      <c r="W10" s="54" t="s">
        <v>175</v>
      </c>
      <c r="X10" s="54">
        <v>1</v>
      </c>
      <c r="Y10" s="54" t="s">
        <v>176</v>
      </c>
      <c r="Z10" s="54">
        <v>39</v>
      </c>
      <c r="AA10" s="54" t="s">
        <v>175</v>
      </c>
      <c r="AB10" s="54">
        <v>14</v>
      </c>
      <c r="AC10" s="54" t="s">
        <v>176</v>
      </c>
      <c r="AD10" s="54">
        <v>307</v>
      </c>
      <c r="AE10" s="54" t="s">
        <v>175</v>
      </c>
      <c r="AF10" s="54">
        <v>155</v>
      </c>
      <c r="AG10" s="54" t="s">
        <v>176</v>
      </c>
    </row>
    <row r="11" spans="1:33" s="145" customFormat="1" ht="13.5">
      <c r="A11" s="3">
        <v>21</v>
      </c>
      <c r="B11" s="188">
        <f>F11+J11+N11+R11+V11+Z11+AD11</f>
        <v>657</v>
      </c>
      <c r="C11" s="55" t="s">
        <v>130</v>
      </c>
      <c r="D11" s="186">
        <f>H11+L11+P11+T11+X11+AB11+AF11</f>
        <v>289</v>
      </c>
      <c r="E11" s="55" t="s">
        <v>131</v>
      </c>
      <c r="F11" s="187">
        <v>49</v>
      </c>
      <c r="G11" s="55" t="s">
        <v>130</v>
      </c>
      <c r="H11" s="186">
        <v>25</v>
      </c>
      <c r="I11" s="55" t="s">
        <v>131</v>
      </c>
      <c r="J11" s="187">
        <v>208</v>
      </c>
      <c r="K11" s="55" t="s">
        <v>130</v>
      </c>
      <c r="L11" s="186">
        <v>93</v>
      </c>
      <c r="M11" s="55" t="s">
        <v>131</v>
      </c>
      <c r="N11" s="187">
        <v>69</v>
      </c>
      <c r="O11" s="55" t="s">
        <v>130</v>
      </c>
      <c r="P11" s="186">
        <v>24</v>
      </c>
      <c r="Q11" s="55" t="s">
        <v>131</v>
      </c>
      <c r="R11" s="187">
        <v>28</v>
      </c>
      <c r="S11" s="55" t="s">
        <v>130</v>
      </c>
      <c r="T11" s="186">
        <v>11</v>
      </c>
      <c r="U11" s="55" t="s">
        <v>131</v>
      </c>
      <c r="V11" s="187">
        <v>18</v>
      </c>
      <c r="W11" s="55" t="s">
        <v>130</v>
      </c>
      <c r="X11" s="186">
        <v>6</v>
      </c>
      <c r="Y11" s="55" t="s">
        <v>131</v>
      </c>
      <c r="Z11" s="187">
        <v>50</v>
      </c>
      <c r="AA11" s="55" t="s">
        <v>130</v>
      </c>
      <c r="AB11" s="186">
        <v>19</v>
      </c>
      <c r="AC11" s="55" t="s">
        <v>131</v>
      </c>
      <c r="AD11" s="187">
        <v>235</v>
      </c>
      <c r="AE11" s="55" t="s">
        <v>130</v>
      </c>
      <c r="AF11" s="186">
        <v>111</v>
      </c>
      <c r="AG11" s="55" t="s">
        <v>131</v>
      </c>
    </row>
    <row r="12" spans="1:33" ht="5.25" customHeight="1">
      <c r="A12" s="39"/>
      <c r="B12" s="192"/>
      <c r="C12" s="192"/>
      <c r="D12" s="192"/>
      <c r="E12" s="23"/>
      <c r="F12" s="192"/>
      <c r="G12" s="192"/>
      <c r="H12" s="192"/>
      <c r="I12" s="23"/>
      <c r="J12" s="192"/>
      <c r="K12" s="192"/>
      <c r="L12" s="192"/>
      <c r="M12" s="23"/>
      <c r="N12" s="192"/>
      <c r="O12" s="192"/>
      <c r="P12" s="192"/>
      <c r="Q12" s="23"/>
      <c r="R12" s="192"/>
      <c r="S12" s="192"/>
      <c r="T12" s="192"/>
      <c r="U12" s="23"/>
      <c r="V12" s="192"/>
      <c r="W12" s="192"/>
      <c r="X12" s="192"/>
      <c r="Y12" s="23"/>
      <c r="Z12" s="192"/>
      <c r="AA12" s="192"/>
      <c r="AB12" s="192"/>
      <c r="AC12" s="23"/>
      <c r="AD12" s="6"/>
      <c r="AE12" s="6"/>
      <c r="AF12" s="6"/>
      <c r="AG12" s="6"/>
    </row>
    <row r="13" spans="1:33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3.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ht="13.5">
      <c r="A15" s="89" t="s">
        <v>170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</row>
    <row r="16" spans="1:33" s="145" customFormat="1" ht="13.5">
      <c r="A16" s="210" t="s">
        <v>2</v>
      </c>
      <c r="B16" s="210" t="s">
        <v>3</v>
      </c>
      <c r="C16" s="212"/>
      <c r="D16" s="212"/>
      <c r="E16" s="212"/>
      <c r="F16" s="212" t="s">
        <v>13</v>
      </c>
      <c r="G16" s="212"/>
      <c r="H16" s="212"/>
      <c r="I16" s="212"/>
      <c r="J16" s="212" t="s">
        <v>14</v>
      </c>
      <c r="K16" s="212"/>
      <c r="L16" s="212"/>
      <c r="M16" s="212"/>
      <c r="N16" s="193" t="s">
        <v>7</v>
      </c>
      <c r="O16" s="193"/>
      <c r="P16" s="193"/>
      <c r="Q16" s="193"/>
      <c r="R16" s="212" t="s">
        <v>15</v>
      </c>
      <c r="S16" s="212"/>
      <c r="T16" s="212"/>
      <c r="U16" s="212"/>
      <c r="V16" s="212" t="s">
        <v>16</v>
      </c>
      <c r="W16" s="212"/>
      <c r="X16" s="212"/>
      <c r="Y16" s="212"/>
      <c r="Z16" s="212" t="s">
        <v>17</v>
      </c>
      <c r="AA16" s="212"/>
      <c r="AB16" s="212"/>
      <c r="AC16" s="212"/>
      <c r="AD16" s="212" t="s">
        <v>9</v>
      </c>
      <c r="AE16" s="212"/>
      <c r="AF16" s="212"/>
      <c r="AG16" s="216"/>
    </row>
    <row r="17" spans="1:33" s="145" customFormat="1" ht="13.5">
      <c r="A17" s="211"/>
      <c r="B17" s="211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5" t="s">
        <v>12</v>
      </c>
      <c r="O17" s="215"/>
      <c r="P17" s="215"/>
      <c r="Q17" s="215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01"/>
    </row>
    <row r="18" spans="1:33" s="145" customFormat="1" ht="5.25" customHeight="1">
      <c r="A18" s="50"/>
      <c r="B18" s="203"/>
      <c r="C18" s="203"/>
      <c r="D18" s="203"/>
      <c r="E18" s="51"/>
      <c r="F18" s="203"/>
      <c r="G18" s="203"/>
      <c r="H18" s="203"/>
      <c r="I18" s="51"/>
      <c r="J18" s="203"/>
      <c r="K18" s="203"/>
      <c r="L18" s="203"/>
      <c r="M18" s="51"/>
      <c r="N18" s="203"/>
      <c r="O18" s="203"/>
      <c r="P18" s="203"/>
      <c r="Q18" s="51"/>
      <c r="R18" s="203"/>
      <c r="S18" s="203"/>
      <c r="T18" s="203"/>
      <c r="U18" s="51"/>
      <c r="V18" s="203"/>
      <c r="W18" s="203"/>
      <c r="X18" s="203"/>
      <c r="Y18" s="51"/>
      <c r="Z18" s="203"/>
      <c r="AA18" s="203"/>
      <c r="AB18" s="203"/>
      <c r="AC18" s="51"/>
      <c r="AD18" s="52"/>
      <c r="AE18" s="53"/>
      <c r="AF18" s="53"/>
      <c r="AG18" s="53"/>
    </row>
    <row r="19" spans="1:33" s="145" customFormat="1" ht="15" customHeight="1">
      <c r="A19" s="50">
        <v>17</v>
      </c>
      <c r="B19" s="54">
        <v>556</v>
      </c>
      <c r="C19" s="54" t="s">
        <v>175</v>
      </c>
      <c r="D19" s="54">
        <v>276</v>
      </c>
      <c r="E19" s="54" t="s">
        <v>176</v>
      </c>
      <c r="F19" s="54">
        <v>142</v>
      </c>
      <c r="G19" s="54" t="s">
        <v>175</v>
      </c>
      <c r="H19" s="54">
        <v>59</v>
      </c>
      <c r="I19" s="54" t="s">
        <v>176</v>
      </c>
      <c r="J19" s="54">
        <v>29</v>
      </c>
      <c r="K19" s="54" t="s">
        <v>175</v>
      </c>
      <c r="L19" s="54">
        <v>19</v>
      </c>
      <c r="M19" s="54" t="s">
        <v>176</v>
      </c>
      <c r="N19" s="54">
        <v>3</v>
      </c>
      <c r="O19" s="54" t="s">
        <v>175</v>
      </c>
      <c r="P19" s="54">
        <v>1</v>
      </c>
      <c r="Q19" s="54" t="s">
        <v>176</v>
      </c>
      <c r="R19" s="54">
        <v>10</v>
      </c>
      <c r="S19" s="54" t="s">
        <v>175</v>
      </c>
      <c r="T19" s="54">
        <v>7</v>
      </c>
      <c r="U19" s="54" t="s">
        <v>176</v>
      </c>
      <c r="V19" s="54">
        <v>51</v>
      </c>
      <c r="W19" s="54" t="s">
        <v>175</v>
      </c>
      <c r="X19" s="54">
        <v>30</v>
      </c>
      <c r="Y19" s="54" t="s">
        <v>176</v>
      </c>
      <c r="Z19" s="54">
        <v>2</v>
      </c>
      <c r="AA19" s="54" t="s">
        <v>175</v>
      </c>
      <c r="AB19" s="54">
        <v>1</v>
      </c>
      <c r="AC19" s="54" t="s">
        <v>176</v>
      </c>
      <c r="AD19" s="54">
        <v>319</v>
      </c>
      <c r="AE19" s="54" t="s">
        <v>175</v>
      </c>
      <c r="AF19" s="54">
        <v>159</v>
      </c>
      <c r="AG19" s="54" t="s">
        <v>131</v>
      </c>
    </row>
    <row r="20" spans="1:33" s="145" customFormat="1" ht="15" customHeight="1">
      <c r="A20" s="50">
        <v>18</v>
      </c>
      <c r="B20" s="54">
        <v>568</v>
      </c>
      <c r="C20" s="54" t="s">
        <v>175</v>
      </c>
      <c r="D20" s="54">
        <v>307</v>
      </c>
      <c r="E20" s="54" t="s">
        <v>176</v>
      </c>
      <c r="F20" s="54">
        <v>190</v>
      </c>
      <c r="G20" s="54" t="s">
        <v>175</v>
      </c>
      <c r="H20" s="54">
        <v>88</v>
      </c>
      <c r="I20" s="54" t="s">
        <v>176</v>
      </c>
      <c r="J20" s="54">
        <v>35</v>
      </c>
      <c r="K20" s="54" t="s">
        <v>175</v>
      </c>
      <c r="L20" s="54">
        <v>21</v>
      </c>
      <c r="M20" s="54" t="s">
        <v>176</v>
      </c>
      <c r="N20" s="54">
        <v>4</v>
      </c>
      <c r="O20" s="54" t="s">
        <v>175</v>
      </c>
      <c r="P20" s="54">
        <v>2</v>
      </c>
      <c r="Q20" s="54" t="s">
        <v>176</v>
      </c>
      <c r="R20" s="54">
        <v>22</v>
      </c>
      <c r="S20" s="54" t="s">
        <v>175</v>
      </c>
      <c r="T20" s="54">
        <v>14</v>
      </c>
      <c r="U20" s="54" t="s">
        <v>176</v>
      </c>
      <c r="V20" s="54">
        <v>44</v>
      </c>
      <c r="W20" s="54" t="s">
        <v>175</v>
      </c>
      <c r="X20" s="54">
        <v>28</v>
      </c>
      <c r="Y20" s="54" t="s">
        <v>176</v>
      </c>
      <c r="Z20" s="54">
        <v>5</v>
      </c>
      <c r="AA20" s="54" t="s">
        <v>175</v>
      </c>
      <c r="AB20" s="54">
        <v>3</v>
      </c>
      <c r="AC20" s="54" t="s">
        <v>176</v>
      </c>
      <c r="AD20" s="54">
        <v>268</v>
      </c>
      <c r="AE20" s="54" t="s">
        <v>175</v>
      </c>
      <c r="AF20" s="54">
        <v>151</v>
      </c>
      <c r="AG20" s="54" t="s">
        <v>131</v>
      </c>
    </row>
    <row r="21" spans="1:33" s="145" customFormat="1" ht="15" customHeight="1">
      <c r="A21" s="50">
        <v>19</v>
      </c>
      <c r="B21" s="54">
        <v>563</v>
      </c>
      <c r="C21" s="54" t="s">
        <v>175</v>
      </c>
      <c r="D21" s="54">
        <v>284</v>
      </c>
      <c r="E21" s="54" t="s">
        <v>176</v>
      </c>
      <c r="F21" s="54">
        <v>144</v>
      </c>
      <c r="G21" s="54" t="s">
        <v>175</v>
      </c>
      <c r="H21" s="54">
        <v>62</v>
      </c>
      <c r="I21" s="54" t="s">
        <v>176</v>
      </c>
      <c r="J21" s="54">
        <v>38</v>
      </c>
      <c r="K21" s="54" t="s">
        <v>175</v>
      </c>
      <c r="L21" s="54">
        <v>22</v>
      </c>
      <c r="M21" s="54" t="s">
        <v>176</v>
      </c>
      <c r="N21" s="54">
        <v>4</v>
      </c>
      <c r="O21" s="54" t="s">
        <v>175</v>
      </c>
      <c r="P21" s="54">
        <v>2</v>
      </c>
      <c r="Q21" s="54" t="s">
        <v>176</v>
      </c>
      <c r="R21" s="54">
        <v>11</v>
      </c>
      <c r="S21" s="54" t="s">
        <v>175</v>
      </c>
      <c r="T21" s="54">
        <v>7</v>
      </c>
      <c r="U21" s="54" t="s">
        <v>176</v>
      </c>
      <c r="V21" s="54">
        <v>29</v>
      </c>
      <c r="W21" s="54" t="s">
        <v>175</v>
      </c>
      <c r="X21" s="54">
        <v>26</v>
      </c>
      <c r="Y21" s="54" t="s">
        <v>176</v>
      </c>
      <c r="Z21" s="54" t="s">
        <v>173</v>
      </c>
      <c r="AA21" s="54" t="s">
        <v>175</v>
      </c>
      <c r="AB21" s="54" t="s">
        <v>173</v>
      </c>
      <c r="AC21" s="54" t="s">
        <v>176</v>
      </c>
      <c r="AD21" s="54">
        <v>337</v>
      </c>
      <c r="AE21" s="54" t="s">
        <v>175</v>
      </c>
      <c r="AF21" s="54">
        <v>165</v>
      </c>
      <c r="AG21" s="54" t="s">
        <v>131</v>
      </c>
    </row>
    <row r="22" spans="1:33" s="145" customFormat="1" ht="15" customHeight="1">
      <c r="A22" s="50">
        <v>20</v>
      </c>
      <c r="B22" s="54">
        <v>597</v>
      </c>
      <c r="C22" s="54" t="s">
        <v>175</v>
      </c>
      <c r="D22" s="54">
        <v>298</v>
      </c>
      <c r="E22" s="54" t="s">
        <v>176</v>
      </c>
      <c r="F22" s="54">
        <v>202</v>
      </c>
      <c r="G22" s="54" t="s">
        <v>175</v>
      </c>
      <c r="H22" s="54">
        <v>84</v>
      </c>
      <c r="I22" s="54" t="s">
        <v>176</v>
      </c>
      <c r="J22" s="54">
        <v>42</v>
      </c>
      <c r="K22" s="54" t="s">
        <v>175</v>
      </c>
      <c r="L22" s="54">
        <v>24</v>
      </c>
      <c r="M22" s="54" t="s">
        <v>176</v>
      </c>
      <c r="N22" s="54">
        <v>2</v>
      </c>
      <c r="O22" s="54" t="s">
        <v>175</v>
      </c>
      <c r="P22" s="54">
        <v>1</v>
      </c>
      <c r="Q22" s="54" t="s">
        <v>176</v>
      </c>
      <c r="R22" s="54">
        <v>21</v>
      </c>
      <c r="S22" s="54" t="s">
        <v>175</v>
      </c>
      <c r="T22" s="54">
        <v>15</v>
      </c>
      <c r="U22" s="54" t="s">
        <v>176</v>
      </c>
      <c r="V22" s="54">
        <v>61</v>
      </c>
      <c r="W22" s="54" t="s">
        <v>175</v>
      </c>
      <c r="X22" s="54">
        <v>37</v>
      </c>
      <c r="Y22" s="54" t="s">
        <v>176</v>
      </c>
      <c r="Z22" s="54" t="s">
        <v>173</v>
      </c>
      <c r="AA22" s="54" t="s">
        <v>175</v>
      </c>
      <c r="AB22" s="54" t="s">
        <v>173</v>
      </c>
      <c r="AC22" s="54" t="s">
        <v>176</v>
      </c>
      <c r="AD22" s="54">
        <v>269</v>
      </c>
      <c r="AE22" s="54" t="s">
        <v>175</v>
      </c>
      <c r="AF22" s="54">
        <v>137</v>
      </c>
      <c r="AG22" s="54" t="s">
        <v>131</v>
      </c>
    </row>
    <row r="23" spans="1:33" s="145" customFormat="1" ht="15" customHeight="1">
      <c r="A23" s="3">
        <v>21</v>
      </c>
      <c r="B23" s="188">
        <f>SUM(F23,J23,N23,R23,Z23,V23,AD23)</f>
        <v>635</v>
      </c>
      <c r="C23" s="55" t="s">
        <v>130</v>
      </c>
      <c r="D23" s="186">
        <f>SUM(H23,L23,P23,T23,AB23,X23,AF23)</f>
        <v>311</v>
      </c>
      <c r="E23" s="55" t="s">
        <v>131</v>
      </c>
      <c r="F23" s="187">
        <v>178</v>
      </c>
      <c r="G23" s="55" t="s">
        <v>130</v>
      </c>
      <c r="H23" s="186">
        <v>76</v>
      </c>
      <c r="I23" s="55" t="s">
        <v>131</v>
      </c>
      <c r="J23" s="187">
        <v>55</v>
      </c>
      <c r="K23" s="55" t="s">
        <v>130</v>
      </c>
      <c r="L23" s="186">
        <v>30</v>
      </c>
      <c r="M23" s="55" t="s">
        <v>131</v>
      </c>
      <c r="N23" s="187">
        <v>2</v>
      </c>
      <c r="O23" s="55" t="s">
        <v>130</v>
      </c>
      <c r="P23" s="186">
        <v>1</v>
      </c>
      <c r="Q23" s="55" t="s">
        <v>131</v>
      </c>
      <c r="R23" s="187">
        <v>47</v>
      </c>
      <c r="S23" s="55" t="s">
        <v>130</v>
      </c>
      <c r="T23" s="186">
        <v>27</v>
      </c>
      <c r="U23" s="55" t="s">
        <v>131</v>
      </c>
      <c r="V23" s="187">
        <v>38</v>
      </c>
      <c r="W23" s="55" t="s">
        <v>130</v>
      </c>
      <c r="X23" s="186">
        <v>25</v>
      </c>
      <c r="Y23" s="55" t="s">
        <v>131</v>
      </c>
      <c r="Z23" s="187">
        <v>11</v>
      </c>
      <c r="AA23" s="55" t="s">
        <v>130</v>
      </c>
      <c r="AB23" s="186">
        <v>5</v>
      </c>
      <c r="AC23" s="55" t="s">
        <v>131</v>
      </c>
      <c r="AD23" s="187">
        <v>304</v>
      </c>
      <c r="AE23" s="55" t="s">
        <v>130</v>
      </c>
      <c r="AF23" s="186">
        <v>147</v>
      </c>
      <c r="AG23" s="54" t="s">
        <v>131</v>
      </c>
    </row>
    <row r="24" spans="1:33" ht="5.25" customHeight="1">
      <c r="A24" s="39"/>
      <c r="B24" s="192"/>
      <c r="C24" s="192"/>
      <c r="D24" s="192"/>
      <c r="E24" s="23"/>
      <c r="F24" s="192"/>
      <c r="G24" s="192"/>
      <c r="H24" s="192"/>
      <c r="I24" s="23"/>
      <c r="J24" s="192"/>
      <c r="K24" s="192"/>
      <c r="L24" s="192"/>
      <c r="M24" s="23"/>
      <c r="N24" s="192"/>
      <c r="O24" s="192"/>
      <c r="P24" s="192"/>
      <c r="Q24" s="23"/>
      <c r="R24" s="192"/>
      <c r="S24" s="192"/>
      <c r="T24" s="192"/>
      <c r="U24" s="23"/>
      <c r="V24" s="192"/>
      <c r="W24" s="192"/>
      <c r="X24" s="192"/>
      <c r="Y24" s="23"/>
      <c r="Z24" s="192"/>
      <c r="AA24" s="192"/>
      <c r="AB24" s="192"/>
      <c r="AC24" s="23"/>
      <c r="AD24" s="6"/>
      <c r="AE24" s="6"/>
      <c r="AF24" s="6"/>
      <c r="AG24" s="6"/>
    </row>
    <row r="25" spans="1:33" ht="13.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3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>
      <c r="A27" s="95" t="s">
        <v>171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8"/>
      <c r="AE27" s="8"/>
      <c r="AF27" s="8"/>
      <c r="AG27" s="8"/>
    </row>
    <row r="28" spans="1:33" ht="16.5" customHeight="1">
      <c r="A28" s="210" t="s">
        <v>2</v>
      </c>
      <c r="B28" s="210" t="s">
        <v>18</v>
      </c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 t="s">
        <v>19</v>
      </c>
      <c r="W28" s="212"/>
      <c r="X28" s="212"/>
      <c r="Y28" s="212"/>
      <c r="Z28" s="212" t="s">
        <v>129</v>
      </c>
      <c r="AA28" s="212"/>
      <c r="AB28" s="212"/>
      <c r="AC28" s="216"/>
      <c r="AD28" s="7"/>
      <c r="AE28" s="7"/>
      <c r="AF28" s="7"/>
      <c r="AG28" s="7"/>
    </row>
    <row r="29" spans="1:33" ht="11.25" customHeight="1">
      <c r="A29" s="211"/>
      <c r="B29" s="211" t="s">
        <v>20</v>
      </c>
      <c r="C29" s="214"/>
      <c r="D29" s="214"/>
      <c r="E29" s="214"/>
      <c r="F29" s="214">
        <v>1</v>
      </c>
      <c r="G29" s="214"/>
      <c r="H29" s="214">
        <v>2</v>
      </c>
      <c r="I29" s="214"/>
      <c r="J29" s="214">
        <v>3</v>
      </c>
      <c r="K29" s="214"/>
      <c r="L29" s="214">
        <v>4</v>
      </c>
      <c r="M29" s="214"/>
      <c r="N29" s="204">
        <v>5</v>
      </c>
      <c r="O29" s="204"/>
      <c r="P29" s="204">
        <v>6</v>
      </c>
      <c r="Q29" s="204"/>
      <c r="R29" s="214">
        <v>7</v>
      </c>
      <c r="S29" s="214"/>
      <c r="T29" s="214">
        <v>8</v>
      </c>
      <c r="U29" s="214"/>
      <c r="V29" s="214"/>
      <c r="W29" s="214"/>
      <c r="X29" s="214"/>
      <c r="Y29" s="214"/>
      <c r="Z29" s="214"/>
      <c r="AA29" s="214"/>
      <c r="AB29" s="214"/>
      <c r="AC29" s="201"/>
      <c r="AD29" s="7"/>
      <c r="AE29" s="7"/>
      <c r="AF29" s="7"/>
      <c r="AG29" s="7"/>
    </row>
    <row r="30" spans="1:33" ht="11.25" customHeight="1">
      <c r="A30" s="211"/>
      <c r="B30" s="211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05" t="s">
        <v>21</v>
      </c>
      <c r="O30" s="205"/>
      <c r="P30" s="205" t="s">
        <v>21</v>
      </c>
      <c r="Q30" s="205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01"/>
      <c r="AD30" s="7"/>
      <c r="AE30" s="7"/>
      <c r="AF30" s="7"/>
      <c r="AG30" s="7"/>
    </row>
    <row r="31" spans="1:33" s="145" customFormat="1" ht="5.25" customHeight="1">
      <c r="A31" s="50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157"/>
      <c r="AE31" s="157"/>
      <c r="AF31" s="157"/>
      <c r="AG31" s="157"/>
    </row>
    <row r="32" spans="1:33" ht="15" customHeight="1">
      <c r="A32" s="50">
        <v>17</v>
      </c>
      <c r="B32" s="219">
        <v>4836</v>
      </c>
      <c r="C32" s="219"/>
      <c r="D32" s="219"/>
      <c r="E32" s="219"/>
      <c r="F32" s="207">
        <v>572</v>
      </c>
      <c r="G32" s="207"/>
      <c r="H32" s="207">
        <v>616</v>
      </c>
      <c r="I32" s="207"/>
      <c r="J32" s="207">
        <v>574</v>
      </c>
      <c r="K32" s="207"/>
      <c r="L32" s="207">
        <v>550</v>
      </c>
      <c r="M32" s="207"/>
      <c r="N32" s="207">
        <v>438</v>
      </c>
      <c r="O32" s="207"/>
      <c r="P32" s="207">
        <v>391</v>
      </c>
      <c r="Q32" s="207"/>
      <c r="R32" s="207">
        <v>786</v>
      </c>
      <c r="S32" s="207"/>
      <c r="T32" s="207">
        <v>909</v>
      </c>
      <c r="U32" s="207"/>
      <c r="V32" s="207">
        <v>560</v>
      </c>
      <c r="W32" s="207"/>
      <c r="X32" s="207"/>
      <c r="Y32" s="207"/>
      <c r="Z32" s="207">
        <v>642</v>
      </c>
      <c r="AA32" s="207"/>
      <c r="AB32" s="207"/>
      <c r="AC32" s="207"/>
      <c r="AD32" s="11"/>
      <c r="AE32" s="11"/>
      <c r="AF32" s="11"/>
      <c r="AG32" s="11"/>
    </row>
    <row r="33" spans="1:33" ht="15" customHeight="1">
      <c r="A33" s="50">
        <v>18</v>
      </c>
      <c r="B33" s="219">
        <v>4799</v>
      </c>
      <c r="C33" s="219"/>
      <c r="D33" s="219"/>
      <c r="E33" s="219"/>
      <c r="F33" s="207">
        <v>579</v>
      </c>
      <c r="G33" s="207"/>
      <c r="H33" s="207">
        <v>621</v>
      </c>
      <c r="I33" s="207"/>
      <c r="J33" s="207">
        <v>549</v>
      </c>
      <c r="K33" s="207"/>
      <c r="L33" s="207">
        <v>635</v>
      </c>
      <c r="M33" s="207"/>
      <c r="N33" s="207">
        <v>396</v>
      </c>
      <c r="O33" s="207"/>
      <c r="P33" s="207">
        <v>361</v>
      </c>
      <c r="Q33" s="207"/>
      <c r="R33" s="207">
        <v>746</v>
      </c>
      <c r="S33" s="207"/>
      <c r="T33" s="207">
        <v>912</v>
      </c>
      <c r="U33" s="207"/>
      <c r="V33" s="207">
        <v>560</v>
      </c>
      <c r="W33" s="207"/>
      <c r="X33" s="207"/>
      <c r="Y33" s="207"/>
      <c r="Z33" s="207">
        <v>612</v>
      </c>
      <c r="AA33" s="207"/>
      <c r="AB33" s="207"/>
      <c r="AC33" s="207"/>
      <c r="AD33" s="1"/>
      <c r="AE33" s="1"/>
      <c r="AF33" s="1"/>
      <c r="AG33" s="1"/>
    </row>
    <row r="34" spans="1:33" ht="15" customHeight="1">
      <c r="A34" s="50">
        <v>19</v>
      </c>
      <c r="B34" s="219">
        <v>4289</v>
      </c>
      <c r="C34" s="219"/>
      <c r="D34" s="219"/>
      <c r="E34" s="219"/>
      <c r="F34" s="219">
        <v>552</v>
      </c>
      <c r="G34" s="219"/>
      <c r="H34" s="219">
        <v>590</v>
      </c>
      <c r="I34" s="219"/>
      <c r="J34" s="219">
        <v>485</v>
      </c>
      <c r="K34" s="219"/>
      <c r="L34" s="219">
        <v>508</v>
      </c>
      <c r="M34" s="219"/>
      <c r="N34" s="219">
        <v>328</v>
      </c>
      <c r="O34" s="219"/>
      <c r="P34" s="219">
        <v>357</v>
      </c>
      <c r="Q34" s="219"/>
      <c r="R34" s="219">
        <v>557</v>
      </c>
      <c r="S34" s="219"/>
      <c r="T34" s="219">
        <v>912</v>
      </c>
      <c r="U34" s="219"/>
      <c r="V34" s="219">
        <v>560</v>
      </c>
      <c r="W34" s="219"/>
      <c r="X34" s="219"/>
      <c r="Y34" s="219"/>
      <c r="Z34" s="219">
        <v>608</v>
      </c>
      <c r="AA34" s="219"/>
      <c r="AB34" s="219"/>
      <c r="AC34" s="219"/>
      <c r="AD34" s="1"/>
      <c r="AE34" s="1"/>
      <c r="AF34" s="1"/>
      <c r="AG34" s="1"/>
    </row>
    <row r="35" spans="1:33" ht="15" customHeight="1">
      <c r="A35" s="50">
        <v>20</v>
      </c>
      <c r="B35" s="219">
        <v>4176</v>
      </c>
      <c r="C35" s="219"/>
      <c r="D35" s="219"/>
      <c r="E35" s="219"/>
      <c r="F35" s="219">
        <v>546</v>
      </c>
      <c r="G35" s="219"/>
      <c r="H35" s="219">
        <v>577</v>
      </c>
      <c r="I35" s="219"/>
      <c r="J35" s="219">
        <v>476</v>
      </c>
      <c r="K35" s="219"/>
      <c r="L35" s="219">
        <v>590</v>
      </c>
      <c r="M35" s="219"/>
      <c r="N35" s="219">
        <v>344</v>
      </c>
      <c r="O35" s="219"/>
      <c r="P35" s="219">
        <v>344</v>
      </c>
      <c r="Q35" s="219"/>
      <c r="R35" s="219">
        <v>378</v>
      </c>
      <c r="S35" s="219"/>
      <c r="T35" s="219">
        <v>921</v>
      </c>
      <c r="U35" s="219"/>
      <c r="V35" s="219">
        <v>551</v>
      </c>
      <c r="W35" s="219"/>
      <c r="X35" s="219"/>
      <c r="Y35" s="219"/>
      <c r="Z35" s="219">
        <v>613</v>
      </c>
      <c r="AA35" s="219"/>
      <c r="AB35" s="219"/>
      <c r="AC35" s="219"/>
      <c r="AD35" s="1"/>
      <c r="AE35" s="1"/>
      <c r="AF35" s="1"/>
      <c r="AG35" s="1"/>
    </row>
    <row r="36" spans="1:33" ht="15" customHeight="1">
      <c r="A36" s="38">
        <v>21</v>
      </c>
      <c r="B36" s="206">
        <f>SUM(F36:U36)</f>
        <v>4281</v>
      </c>
      <c r="C36" s="220"/>
      <c r="D36" s="220"/>
      <c r="E36" s="220"/>
      <c r="F36" s="220">
        <v>580</v>
      </c>
      <c r="G36" s="220"/>
      <c r="H36" s="220">
        <v>553</v>
      </c>
      <c r="I36" s="220"/>
      <c r="J36" s="220">
        <v>498</v>
      </c>
      <c r="K36" s="220"/>
      <c r="L36" s="220">
        <v>579</v>
      </c>
      <c r="M36" s="220"/>
      <c r="N36" s="220">
        <v>378</v>
      </c>
      <c r="O36" s="220"/>
      <c r="P36" s="220">
        <v>372</v>
      </c>
      <c r="Q36" s="220"/>
      <c r="R36" s="220">
        <v>400</v>
      </c>
      <c r="S36" s="220"/>
      <c r="T36" s="220">
        <v>921</v>
      </c>
      <c r="U36" s="220"/>
      <c r="V36" s="220">
        <v>582</v>
      </c>
      <c r="W36" s="220"/>
      <c r="X36" s="220"/>
      <c r="Y36" s="220"/>
      <c r="Z36" s="220">
        <v>595</v>
      </c>
      <c r="AA36" s="220"/>
      <c r="AB36" s="220"/>
      <c r="AC36" s="220"/>
      <c r="AD36" s="1"/>
      <c r="AE36" s="1"/>
      <c r="AF36" s="1"/>
      <c r="AG36" s="1"/>
    </row>
    <row r="37" spans="1:33" ht="5.25" customHeight="1">
      <c r="A37" s="39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153"/>
      <c r="AE37" s="153"/>
      <c r="AF37" s="153"/>
      <c r="AG37" s="153"/>
    </row>
    <row r="38" spans="1:33" ht="13.5">
      <c r="A38" s="40" t="s">
        <v>151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7"/>
      <c r="AE38" s="7"/>
      <c r="AF38" s="7"/>
      <c r="AG38" s="7"/>
    </row>
    <row r="39" spans="1:33" ht="13.5">
      <c r="A39" s="41" t="s">
        <v>156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3" spans="1:33" ht="22.5" customHeight="1">
      <c r="A43" s="29" t="s">
        <v>22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3" ht="13.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</row>
    <row r="45" spans="1:33" ht="16.5" customHeight="1">
      <c r="A45" s="210" t="s">
        <v>23</v>
      </c>
      <c r="B45" s="210" t="s">
        <v>24</v>
      </c>
      <c r="C45" s="212"/>
      <c r="D45" s="212"/>
      <c r="E45" s="212"/>
      <c r="F45" s="212"/>
      <c r="G45" s="212"/>
      <c r="H45" s="212"/>
      <c r="I45" s="212"/>
      <c r="J45" s="212"/>
      <c r="K45" s="212"/>
      <c r="L45" s="212" t="s">
        <v>25</v>
      </c>
      <c r="M45" s="212"/>
      <c r="N45" s="212"/>
      <c r="O45" s="212"/>
      <c r="P45" s="212"/>
      <c r="Q45" s="212"/>
      <c r="R45" s="212"/>
      <c r="S45" s="212"/>
      <c r="T45" s="212" t="s">
        <v>26</v>
      </c>
      <c r="U45" s="212"/>
      <c r="V45" s="212"/>
      <c r="W45" s="212"/>
      <c r="X45" s="212"/>
      <c r="Y45" s="212"/>
      <c r="Z45" s="212"/>
      <c r="AA45" s="212"/>
      <c r="AB45" s="212" t="s">
        <v>27</v>
      </c>
      <c r="AC45" s="212"/>
      <c r="AD45" s="212"/>
      <c r="AE45" s="216"/>
      <c r="AF45" s="21"/>
      <c r="AG45" s="21"/>
    </row>
    <row r="46" spans="1:33" ht="13.5" customHeight="1">
      <c r="A46" s="211"/>
      <c r="B46" s="211" t="s">
        <v>31</v>
      </c>
      <c r="C46" s="214"/>
      <c r="D46" s="204" t="s">
        <v>28</v>
      </c>
      <c r="E46" s="204"/>
      <c r="F46" s="194" t="s">
        <v>157</v>
      </c>
      <c r="G46" s="194"/>
      <c r="H46" s="213" t="s">
        <v>29</v>
      </c>
      <c r="I46" s="213"/>
      <c r="J46" s="213" t="s">
        <v>30</v>
      </c>
      <c r="K46" s="213"/>
      <c r="L46" s="214" t="s">
        <v>31</v>
      </c>
      <c r="M46" s="214"/>
      <c r="N46" s="204" t="s">
        <v>32</v>
      </c>
      <c r="O46" s="204"/>
      <c r="P46" s="213" t="s">
        <v>33</v>
      </c>
      <c r="Q46" s="213"/>
      <c r="R46" s="213" t="s">
        <v>30</v>
      </c>
      <c r="S46" s="213"/>
      <c r="T46" s="214" t="s">
        <v>31</v>
      </c>
      <c r="U46" s="214"/>
      <c r="V46" s="214" t="s">
        <v>34</v>
      </c>
      <c r="W46" s="214"/>
      <c r="X46" s="202" t="s">
        <v>158</v>
      </c>
      <c r="Y46" s="202"/>
      <c r="Z46" s="213" t="s">
        <v>30</v>
      </c>
      <c r="AA46" s="213"/>
      <c r="AB46" s="214"/>
      <c r="AC46" s="214"/>
      <c r="AD46" s="214"/>
      <c r="AE46" s="201"/>
      <c r="AF46" s="21"/>
      <c r="AG46" s="21"/>
    </row>
    <row r="47" spans="1:33" ht="13.5" customHeight="1">
      <c r="A47" s="211"/>
      <c r="B47" s="211"/>
      <c r="C47" s="214"/>
      <c r="D47" s="215" t="s">
        <v>35</v>
      </c>
      <c r="E47" s="215"/>
      <c r="F47" s="208" t="s">
        <v>36</v>
      </c>
      <c r="G47" s="208"/>
      <c r="H47" s="213"/>
      <c r="I47" s="213"/>
      <c r="J47" s="213"/>
      <c r="K47" s="213"/>
      <c r="L47" s="214"/>
      <c r="M47" s="214"/>
      <c r="N47" s="215" t="s">
        <v>37</v>
      </c>
      <c r="O47" s="215"/>
      <c r="P47" s="213"/>
      <c r="Q47" s="213"/>
      <c r="R47" s="213"/>
      <c r="S47" s="213"/>
      <c r="T47" s="214"/>
      <c r="U47" s="214"/>
      <c r="V47" s="214"/>
      <c r="W47" s="214"/>
      <c r="X47" s="202"/>
      <c r="Y47" s="202"/>
      <c r="Z47" s="213"/>
      <c r="AA47" s="213"/>
      <c r="AB47" s="214"/>
      <c r="AC47" s="214"/>
      <c r="AD47" s="214"/>
      <c r="AE47" s="201"/>
      <c r="AF47" s="21"/>
      <c r="AG47" s="21"/>
    </row>
    <row r="48" spans="1:33" ht="5.25" customHeight="1">
      <c r="A48" s="56"/>
      <c r="B48" s="222"/>
      <c r="C48" s="222"/>
      <c r="D48" s="191"/>
      <c r="E48" s="191"/>
      <c r="F48" s="191"/>
      <c r="G48" s="191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17"/>
      <c r="AG48" s="17"/>
    </row>
    <row r="49" spans="1:33" ht="15" customHeight="1">
      <c r="A49" s="50">
        <v>17</v>
      </c>
      <c r="B49" s="209">
        <v>1377</v>
      </c>
      <c r="C49" s="209"/>
      <c r="D49" s="219">
        <v>418</v>
      </c>
      <c r="E49" s="219"/>
      <c r="F49" s="219">
        <v>337</v>
      </c>
      <c r="G49" s="219"/>
      <c r="H49" s="219">
        <v>538</v>
      </c>
      <c r="I49" s="219"/>
      <c r="J49" s="219">
        <v>84</v>
      </c>
      <c r="K49" s="219"/>
      <c r="L49" s="209">
        <v>2152</v>
      </c>
      <c r="M49" s="209"/>
      <c r="N49" s="218">
        <v>1956</v>
      </c>
      <c r="O49" s="218"/>
      <c r="P49" s="219">
        <v>2</v>
      </c>
      <c r="Q49" s="219"/>
      <c r="R49" s="219">
        <v>194</v>
      </c>
      <c r="S49" s="219"/>
      <c r="T49" s="209">
        <v>2155</v>
      </c>
      <c r="U49" s="209"/>
      <c r="V49" s="218">
        <v>1163</v>
      </c>
      <c r="W49" s="218"/>
      <c r="X49" s="219">
        <v>652</v>
      </c>
      <c r="Y49" s="219"/>
      <c r="Z49" s="219">
        <v>340</v>
      </c>
      <c r="AA49" s="219"/>
      <c r="AB49" s="207">
        <v>132646</v>
      </c>
      <c r="AC49" s="207"/>
      <c r="AD49" s="207"/>
      <c r="AE49" s="207"/>
      <c r="AF49" s="22"/>
      <c r="AG49" s="22"/>
    </row>
    <row r="50" spans="1:33" ht="15" customHeight="1">
      <c r="A50" s="50">
        <v>18</v>
      </c>
      <c r="B50" s="209">
        <v>1453</v>
      </c>
      <c r="C50" s="209"/>
      <c r="D50" s="219">
        <v>408</v>
      </c>
      <c r="E50" s="219"/>
      <c r="F50" s="219">
        <v>379</v>
      </c>
      <c r="G50" s="219"/>
      <c r="H50" s="219">
        <v>547</v>
      </c>
      <c r="I50" s="219"/>
      <c r="J50" s="219">
        <v>119</v>
      </c>
      <c r="K50" s="219"/>
      <c r="L50" s="209">
        <v>2127</v>
      </c>
      <c r="M50" s="209"/>
      <c r="N50" s="218">
        <v>1923</v>
      </c>
      <c r="O50" s="218"/>
      <c r="P50" s="219">
        <v>9</v>
      </c>
      <c r="Q50" s="219"/>
      <c r="R50" s="219">
        <v>195</v>
      </c>
      <c r="S50" s="219"/>
      <c r="T50" s="209">
        <v>2099</v>
      </c>
      <c r="U50" s="209"/>
      <c r="V50" s="218">
        <v>1064</v>
      </c>
      <c r="W50" s="218"/>
      <c r="X50" s="219">
        <v>642</v>
      </c>
      <c r="Y50" s="219"/>
      <c r="Z50" s="219">
        <v>393</v>
      </c>
      <c r="AA50" s="219"/>
      <c r="AB50" s="207">
        <v>138904</v>
      </c>
      <c r="AC50" s="207"/>
      <c r="AD50" s="207"/>
      <c r="AE50" s="207"/>
      <c r="AF50" s="16"/>
      <c r="AG50" s="16"/>
    </row>
    <row r="51" spans="1:33" ht="15" customHeight="1">
      <c r="A51" s="50">
        <v>19</v>
      </c>
      <c r="B51" s="218">
        <v>1583</v>
      </c>
      <c r="C51" s="218"/>
      <c r="D51" s="219">
        <v>333</v>
      </c>
      <c r="E51" s="219"/>
      <c r="F51" s="219">
        <v>481</v>
      </c>
      <c r="G51" s="219"/>
      <c r="H51" s="219">
        <v>735</v>
      </c>
      <c r="I51" s="219"/>
      <c r="J51" s="219">
        <v>34</v>
      </c>
      <c r="K51" s="219"/>
      <c r="L51" s="218">
        <v>2270</v>
      </c>
      <c r="M51" s="218"/>
      <c r="N51" s="218">
        <v>2119</v>
      </c>
      <c r="O51" s="218"/>
      <c r="P51" s="219">
        <v>18</v>
      </c>
      <c r="Q51" s="219"/>
      <c r="R51" s="219">
        <v>133</v>
      </c>
      <c r="S51" s="219"/>
      <c r="T51" s="218">
        <v>1992</v>
      </c>
      <c r="U51" s="218"/>
      <c r="V51" s="218">
        <v>873</v>
      </c>
      <c r="W51" s="218"/>
      <c r="X51" s="219">
        <v>438</v>
      </c>
      <c r="Y51" s="219"/>
      <c r="Z51" s="219">
        <v>681</v>
      </c>
      <c r="AA51" s="219"/>
      <c r="AB51" s="219">
        <v>143461</v>
      </c>
      <c r="AC51" s="219"/>
      <c r="AD51" s="219"/>
      <c r="AE51" s="219"/>
      <c r="AF51" s="16"/>
      <c r="AG51" s="16"/>
    </row>
    <row r="52" spans="1:33" ht="15" customHeight="1">
      <c r="A52" s="50">
        <v>20</v>
      </c>
      <c r="B52" s="218">
        <v>1359</v>
      </c>
      <c r="C52" s="218"/>
      <c r="D52" s="219">
        <v>426</v>
      </c>
      <c r="E52" s="219"/>
      <c r="F52" s="219">
        <v>219</v>
      </c>
      <c r="G52" s="219"/>
      <c r="H52" s="219">
        <v>656</v>
      </c>
      <c r="I52" s="219"/>
      <c r="J52" s="219">
        <v>58</v>
      </c>
      <c r="K52" s="219"/>
      <c r="L52" s="218">
        <v>2573</v>
      </c>
      <c r="M52" s="218"/>
      <c r="N52" s="218">
        <v>2412</v>
      </c>
      <c r="O52" s="218"/>
      <c r="P52" s="219">
        <v>34</v>
      </c>
      <c r="Q52" s="219"/>
      <c r="R52" s="219">
        <v>127</v>
      </c>
      <c r="S52" s="219"/>
      <c r="T52" s="218">
        <v>1981</v>
      </c>
      <c r="U52" s="218"/>
      <c r="V52" s="218">
        <v>571</v>
      </c>
      <c r="W52" s="218"/>
      <c r="X52" s="219">
        <v>651</v>
      </c>
      <c r="Y52" s="219"/>
      <c r="Z52" s="219">
        <v>759</v>
      </c>
      <c r="AA52" s="219"/>
      <c r="AB52" s="219">
        <v>147080</v>
      </c>
      <c r="AC52" s="219"/>
      <c r="AD52" s="219"/>
      <c r="AE52" s="219"/>
      <c r="AF52" s="16"/>
      <c r="AG52" s="16"/>
    </row>
    <row r="53" spans="1:33" ht="15" customHeight="1">
      <c r="A53" s="38">
        <v>21</v>
      </c>
      <c r="B53" s="195">
        <f>SUM(D53:K53)</f>
        <v>1441</v>
      </c>
      <c r="C53" s="221"/>
      <c r="D53" s="220">
        <v>499</v>
      </c>
      <c r="E53" s="220"/>
      <c r="F53" s="220">
        <v>285</v>
      </c>
      <c r="G53" s="220"/>
      <c r="H53" s="220">
        <v>576</v>
      </c>
      <c r="I53" s="220"/>
      <c r="J53" s="220">
        <v>81</v>
      </c>
      <c r="K53" s="220"/>
      <c r="L53" s="221">
        <f>SUM(N53:S53)</f>
        <v>2634</v>
      </c>
      <c r="M53" s="221"/>
      <c r="N53" s="221">
        <v>2429</v>
      </c>
      <c r="O53" s="221"/>
      <c r="P53" s="220">
        <v>26</v>
      </c>
      <c r="Q53" s="220"/>
      <c r="R53" s="220">
        <v>179</v>
      </c>
      <c r="S53" s="220"/>
      <c r="T53" s="221">
        <f>SUM(V53:AA53)</f>
        <v>2039</v>
      </c>
      <c r="U53" s="221"/>
      <c r="V53" s="221">
        <v>659</v>
      </c>
      <c r="W53" s="221"/>
      <c r="X53" s="220">
        <v>318</v>
      </c>
      <c r="Y53" s="220"/>
      <c r="Z53" s="220">
        <v>1062</v>
      </c>
      <c r="AA53" s="220"/>
      <c r="AB53" s="220">
        <v>159610</v>
      </c>
      <c r="AC53" s="220"/>
      <c r="AD53" s="220"/>
      <c r="AE53" s="220"/>
      <c r="AF53" s="16"/>
      <c r="AG53" s="16"/>
    </row>
    <row r="54" spans="1:33" ht="5.25" customHeight="1">
      <c r="A54" s="39"/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17"/>
      <c r="AG54" s="17"/>
    </row>
    <row r="55" spans="1:33" ht="13.5">
      <c r="A55" s="40" t="s">
        <v>152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7"/>
      <c r="AG55" s="7"/>
    </row>
  </sheetData>
  <mergeCells count="262">
    <mergeCell ref="V49:W49"/>
    <mergeCell ref="AB49:AE49"/>
    <mergeCell ref="Z32:AC32"/>
    <mergeCell ref="T48:U48"/>
    <mergeCell ref="AB48:AE48"/>
    <mergeCell ref="V33:Y33"/>
    <mergeCell ref="V32:Y32"/>
    <mergeCell ref="T33:U33"/>
    <mergeCell ref="T35:U35"/>
    <mergeCell ref="Z33:AC33"/>
    <mergeCell ref="H49:I49"/>
    <mergeCell ref="N49:O49"/>
    <mergeCell ref="H48:I48"/>
    <mergeCell ref="L48:M48"/>
    <mergeCell ref="J48:K48"/>
    <mergeCell ref="AB54:AE54"/>
    <mergeCell ref="X49:Y49"/>
    <mergeCell ref="Z49:AA49"/>
    <mergeCell ref="AB50:AE50"/>
    <mergeCell ref="AB51:AE51"/>
    <mergeCell ref="Z52:AA52"/>
    <mergeCell ref="AB52:AE52"/>
    <mergeCell ref="Z54:AA54"/>
    <mergeCell ref="X54:Y54"/>
    <mergeCell ref="AB53:AE53"/>
    <mergeCell ref="V54:W54"/>
    <mergeCell ref="T54:U54"/>
    <mergeCell ref="P54:Q54"/>
    <mergeCell ref="R54:S54"/>
    <mergeCell ref="F53:G53"/>
    <mergeCell ref="H53:I53"/>
    <mergeCell ref="J53:K53"/>
    <mergeCell ref="L53:M53"/>
    <mergeCell ref="F54:G54"/>
    <mergeCell ref="H54:I54"/>
    <mergeCell ref="J54:K54"/>
    <mergeCell ref="N54:O54"/>
    <mergeCell ref="L54:M54"/>
    <mergeCell ref="B54:C54"/>
    <mergeCell ref="D49:E49"/>
    <mergeCell ref="D54:E54"/>
    <mergeCell ref="B50:C50"/>
    <mergeCell ref="B51:C51"/>
    <mergeCell ref="B49:C49"/>
    <mergeCell ref="B53:C53"/>
    <mergeCell ref="D53:E53"/>
    <mergeCell ref="D52:E52"/>
    <mergeCell ref="D50:E50"/>
    <mergeCell ref="F48:G48"/>
    <mergeCell ref="F52:G52"/>
    <mergeCell ref="J49:K49"/>
    <mergeCell ref="L50:M50"/>
    <mergeCell ref="L52:M52"/>
    <mergeCell ref="L49:M49"/>
    <mergeCell ref="F50:G50"/>
    <mergeCell ref="H50:I50"/>
    <mergeCell ref="J50:K50"/>
    <mergeCell ref="F49:G49"/>
    <mergeCell ref="H29:I30"/>
    <mergeCell ref="B35:E35"/>
    <mergeCell ref="F35:G35"/>
    <mergeCell ref="H35:I35"/>
    <mergeCell ref="F32:G32"/>
    <mergeCell ref="H32:I32"/>
    <mergeCell ref="B34:E34"/>
    <mergeCell ref="F34:G34"/>
    <mergeCell ref="H34:I34"/>
    <mergeCell ref="B33:E33"/>
    <mergeCell ref="V6:X6"/>
    <mergeCell ref="Z6:AB6"/>
    <mergeCell ref="F4:I5"/>
    <mergeCell ref="F6:H6"/>
    <mergeCell ref="J6:L6"/>
    <mergeCell ref="N6:P6"/>
    <mergeCell ref="J4:M4"/>
    <mergeCell ref="J5:M5"/>
    <mergeCell ref="Z4:AC4"/>
    <mergeCell ref="V24:X24"/>
    <mergeCell ref="Z24:AB24"/>
    <mergeCell ref="D46:E46"/>
    <mergeCell ref="F46:G46"/>
    <mergeCell ref="N46:O46"/>
    <mergeCell ref="J32:K32"/>
    <mergeCell ref="F24:H24"/>
    <mergeCell ref="B37:E37"/>
    <mergeCell ref="F37:G37"/>
    <mergeCell ref="H37:I37"/>
    <mergeCell ref="A28:A30"/>
    <mergeCell ref="V18:X18"/>
    <mergeCell ref="AD16:AG17"/>
    <mergeCell ref="N17:Q17"/>
    <mergeCell ref="Z16:AC17"/>
    <mergeCell ref="V16:Y17"/>
    <mergeCell ref="R16:U17"/>
    <mergeCell ref="Z18:AB18"/>
    <mergeCell ref="B24:D24"/>
    <mergeCell ref="B18:D18"/>
    <mergeCell ref="AD4:AG5"/>
    <mergeCell ref="N4:Q4"/>
    <mergeCell ref="N5:Q5"/>
    <mergeCell ref="R4:U5"/>
    <mergeCell ref="V4:Y4"/>
    <mergeCell ref="A4:A5"/>
    <mergeCell ref="V5:Y5"/>
    <mergeCell ref="B4:E5"/>
    <mergeCell ref="Z5:AC5"/>
    <mergeCell ref="V12:X12"/>
    <mergeCell ref="Z12:AB12"/>
    <mergeCell ref="F12:H12"/>
    <mergeCell ref="J12:L12"/>
    <mergeCell ref="N12:P12"/>
    <mergeCell ref="R12:T12"/>
    <mergeCell ref="A16:A17"/>
    <mergeCell ref="B16:E17"/>
    <mergeCell ref="F16:I17"/>
    <mergeCell ref="N16:Q16"/>
    <mergeCell ref="J16:M17"/>
    <mergeCell ref="B12:D12"/>
    <mergeCell ref="R6:T6"/>
    <mergeCell ref="B6:D6"/>
    <mergeCell ref="J24:L24"/>
    <mergeCell ref="N24:P24"/>
    <mergeCell ref="R24:T24"/>
    <mergeCell ref="R18:T18"/>
    <mergeCell ref="J18:L18"/>
    <mergeCell ref="N18:P18"/>
    <mergeCell ref="F18:H18"/>
    <mergeCell ref="B48:C48"/>
    <mergeCell ref="N48:O48"/>
    <mergeCell ref="B31:E31"/>
    <mergeCell ref="F31:G31"/>
    <mergeCell ref="H31:I31"/>
    <mergeCell ref="J31:K31"/>
    <mergeCell ref="B32:E32"/>
    <mergeCell ref="B36:E36"/>
    <mergeCell ref="F36:G36"/>
    <mergeCell ref="D48:E48"/>
    <mergeCell ref="Z28:AC30"/>
    <mergeCell ref="V28:Y30"/>
    <mergeCell ref="R29:S30"/>
    <mergeCell ref="T29:U30"/>
    <mergeCell ref="B28:U28"/>
    <mergeCell ref="P30:Q30"/>
    <mergeCell ref="P29:Q29"/>
    <mergeCell ref="N30:O30"/>
    <mergeCell ref="B29:E30"/>
    <mergeCell ref="F29:G30"/>
    <mergeCell ref="N31:O31"/>
    <mergeCell ref="P33:Q33"/>
    <mergeCell ref="J29:K30"/>
    <mergeCell ref="L29:M30"/>
    <mergeCell ref="N29:O29"/>
    <mergeCell ref="Z31:AC31"/>
    <mergeCell ref="R31:S31"/>
    <mergeCell ref="T31:U31"/>
    <mergeCell ref="P31:Q31"/>
    <mergeCell ref="L34:M34"/>
    <mergeCell ref="N34:O34"/>
    <mergeCell ref="P34:Q34"/>
    <mergeCell ref="V31:Y31"/>
    <mergeCell ref="L31:M31"/>
    <mergeCell ref="L33:M33"/>
    <mergeCell ref="N33:O33"/>
    <mergeCell ref="L32:M32"/>
    <mergeCell ref="N32:O32"/>
    <mergeCell ref="P32:Q32"/>
    <mergeCell ref="L37:M37"/>
    <mergeCell ref="N37:O37"/>
    <mergeCell ref="P37:Q37"/>
    <mergeCell ref="L35:M35"/>
    <mergeCell ref="N35:O35"/>
    <mergeCell ref="P35:Q35"/>
    <mergeCell ref="P36:Q36"/>
    <mergeCell ref="L36:M36"/>
    <mergeCell ref="N36:O36"/>
    <mergeCell ref="R32:S32"/>
    <mergeCell ref="R33:S33"/>
    <mergeCell ref="T32:U32"/>
    <mergeCell ref="T34:U34"/>
    <mergeCell ref="R34:S34"/>
    <mergeCell ref="R36:S36"/>
    <mergeCell ref="T36:U36"/>
    <mergeCell ref="P49:Q49"/>
    <mergeCell ref="T49:U49"/>
    <mergeCell ref="R48:S48"/>
    <mergeCell ref="P48:Q48"/>
    <mergeCell ref="R49:S49"/>
    <mergeCell ref="L46:M47"/>
    <mergeCell ref="V46:W47"/>
    <mergeCell ref="Z37:AC37"/>
    <mergeCell ref="N47:O47"/>
    <mergeCell ref="AB45:AE47"/>
    <mergeCell ref="Z46:AA47"/>
    <mergeCell ref="R46:S47"/>
    <mergeCell ref="X46:Y47"/>
    <mergeCell ref="R37:S37"/>
    <mergeCell ref="T37:U37"/>
    <mergeCell ref="A45:A47"/>
    <mergeCell ref="B45:K45"/>
    <mergeCell ref="L45:S45"/>
    <mergeCell ref="T45:AA45"/>
    <mergeCell ref="H46:I47"/>
    <mergeCell ref="J46:K47"/>
    <mergeCell ref="B46:C47"/>
    <mergeCell ref="P46:Q47"/>
    <mergeCell ref="T46:U47"/>
    <mergeCell ref="D47:E47"/>
    <mergeCell ref="N50:O50"/>
    <mergeCell ref="P50:Q50"/>
    <mergeCell ref="Z50:AA50"/>
    <mergeCell ref="R50:S50"/>
    <mergeCell ref="T50:U50"/>
    <mergeCell ref="V50:W50"/>
    <mergeCell ref="X50:Y50"/>
    <mergeCell ref="F33:G33"/>
    <mergeCell ref="H33:I33"/>
    <mergeCell ref="J33:K33"/>
    <mergeCell ref="F47:G47"/>
    <mergeCell ref="J34:K34"/>
    <mergeCell ref="J35:K35"/>
    <mergeCell ref="J36:K36"/>
    <mergeCell ref="J37:K37"/>
    <mergeCell ref="Z51:AA51"/>
    <mergeCell ref="V51:W51"/>
    <mergeCell ref="X51:Y51"/>
    <mergeCell ref="T51:U51"/>
    <mergeCell ref="V34:Y34"/>
    <mergeCell ref="Z34:AC34"/>
    <mergeCell ref="Z48:AA48"/>
    <mergeCell ref="V35:Y35"/>
    <mergeCell ref="Z35:AC35"/>
    <mergeCell ref="V48:W48"/>
    <mergeCell ref="X48:Y48"/>
    <mergeCell ref="V37:Y37"/>
    <mergeCell ref="V36:Y36"/>
    <mergeCell ref="Z36:AC36"/>
    <mergeCell ref="B52:C52"/>
    <mergeCell ref="N52:O52"/>
    <mergeCell ref="R35:S35"/>
    <mergeCell ref="R51:S51"/>
    <mergeCell ref="L51:M51"/>
    <mergeCell ref="D51:E51"/>
    <mergeCell ref="F51:G51"/>
    <mergeCell ref="H51:I51"/>
    <mergeCell ref="J51:K51"/>
    <mergeCell ref="H36:I36"/>
    <mergeCell ref="H52:I52"/>
    <mergeCell ref="J52:K52"/>
    <mergeCell ref="P52:Q52"/>
    <mergeCell ref="T52:U52"/>
    <mergeCell ref="R52:S52"/>
    <mergeCell ref="Z53:AA53"/>
    <mergeCell ref="P53:Q53"/>
    <mergeCell ref="R53:S53"/>
    <mergeCell ref="T53:U53"/>
    <mergeCell ref="V53:W53"/>
    <mergeCell ref="V52:W52"/>
    <mergeCell ref="X52:Y52"/>
    <mergeCell ref="N51:O51"/>
    <mergeCell ref="X53:Y53"/>
    <mergeCell ref="P51:Q51"/>
    <mergeCell ref="N53:O5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&amp;R&amp;8議会 ・ 行財政　　　201
　　　　　　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1">
      <selection activeCell="R41" sqref="R41"/>
    </sheetView>
  </sheetViews>
  <sheetFormatPr defaultColWidth="9.00390625" defaultRowHeight="13.5"/>
  <cols>
    <col min="1" max="1" width="8.375" style="138" customWidth="1"/>
    <col min="2" max="5" width="4.375" style="138" customWidth="1"/>
    <col min="6" max="21" width="3.625" style="138" customWidth="1"/>
    <col min="22" max="16384" width="9.00390625" style="138" customWidth="1"/>
  </cols>
  <sheetData>
    <row r="1" spans="1:15" ht="26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22.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3.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9" ht="16.5" customHeight="1">
      <c r="A4" s="184" t="s">
        <v>39</v>
      </c>
      <c r="B4" s="278" t="s">
        <v>40</v>
      </c>
      <c r="C4" s="279"/>
      <c r="D4" s="279"/>
      <c r="E4" s="279"/>
      <c r="F4" s="279"/>
      <c r="G4" s="279"/>
      <c r="H4" s="278" t="s">
        <v>41</v>
      </c>
      <c r="I4" s="279"/>
      <c r="J4" s="279"/>
      <c r="K4" s="279"/>
      <c r="L4" s="279"/>
      <c r="M4" s="279"/>
      <c r="N4" s="278" t="s">
        <v>42</v>
      </c>
      <c r="O4" s="279"/>
      <c r="P4" s="279"/>
      <c r="Q4" s="279"/>
      <c r="R4" s="279"/>
      <c r="S4" s="280"/>
    </row>
    <row r="5" spans="1:19" ht="16.5" customHeight="1">
      <c r="A5" s="183" t="s">
        <v>43</v>
      </c>
      <c r="B5" s="264" t="s">
        <v>3</v>
      </c>
      <c r="C5" s="276"/>
      <c r="D5" s="251" t="s">
        <v>44</v>
      </c>
      <c r="E5" s="252"/>
      <c r="F5" s="251" t="s">
        <v>45</v>
      </c>
      <c r="G5" s="252"/>
      <c r="H5" s="264" t="s">
        <v>3</v>
      </c>
      <c r="I5" s="276"/>
      <c r="J5" s="251" t="s">
        <v>44</v>
      </c>
      <c r="K5" s="252"/>
      <c r="L5" s="251" t="s">
        <v>45</v>
      </c>
      <c r="M5" s="252"/>
      <c r="N5" s="251" t="s">
        <v>3</v>
      </c>
      <c r="O5" s="252"/>
      <c r="P5" s="264" t="s">
        <v>44</v>
      </c>
      <c r="Q5" s="276"/>
      <c r="R5" s="271" t="s">
        <v>45</v>
      </c>
      <c r="S5" s="272"/>
    </row>
    <row r="6" spans="1:19" ht="5.25" customHeight="1">
      <c r="A6" s="61"/>
      <c r="B6" s="62"/>
      <c r="D6" s="124"/>
      <c r="E6" s="124"/>
      <c r="F6" s="162"/>
      <c r="G6" s="162"/>
      <c r="I6" s="62"/>
      <c r="J6" s="162"/>
      <c r="K6" s="62"/>
      <c r="L6" s="162"/>
      <c r="M6" s="162"/>
      <c r="N6" s="62"/>
      <c r="O6" s="162"/>
      <c r="Q6" s="62"/>
      <c r="S6" s="62"/>
    </row>
    <row r="7" spans="1:19" ht="13.5">
      <c r="A7" s="61">
        <v>17</v>
      </c>
      <c r="B7" s="244">
        <v>206820</v>
      </c>
      <c r="C7" s="197"/>
      <c r="D7" s="229">
        <v>104212</v>
      </c>
      <c r="E7" s="249"/>
      <c r="F7" s="229">
        <v>102608</v>
      </c>
      <c r="G7" s="249"/>
      <c r="H7" s="229">
        <v>131492</v>
      </c>
      <c r="I7" s="197"/>
      <c r="J7" s="229">
        <v>78593</v>
      </c>
      <c r="K7" s="249"/>
      <c r="L7" s="229">
        <v>52899</v>
      </c>
      <c r="M7" s="249"/>
      <c r="N7" s="229">
        <v>75328</v>
      </c>
      <c r="O7" s="249"/>
      <c r="P7" s="229">
        <v>25619</v>
      </c>
      <c r="Q7" s="197"/>
      <c r="R7" s="229">
        <v>49709</v>
      </c>
      <c r="S7" s="197"/>
    </row>
    <row r="8" spans="1:19" ht="13.5">
      <c r="A8" s="61">
        <v>18</v>
      </c>
      <c r="B8" s="244">
        <v>202734</v>
      </c>
      <c r="C8" s="197"/>
      <c r="D8" s="229">
        <v>101577</v>
      </c>
      <c r="E8" s="249"/>
      <c r="F8" s="229">
        <v>101157</v>
      </c>
      <c r="G8" s="249"/>
      <c r="H8" s="229">
        <v>131195</v>
      </c>
      <c r="I8" s="197"/>
      <c r="J8" s="229">
        <v>77724</v>
      </c>
      <c r="K8" s="249"/>
      <c r="L8" s="229">
        <v>53471</v>
      </c>
      <c r="M8" s="275"/>
      <c r="N8" s="229">
        <v>71539</v>
      </c>
      <c r="O8" s="249"/>
      <c r="P8" s="229">
        <v>23853</v>
      </c>
      <c r="Q8" s="197"/>
      <c r="R8" s="229">
        <v>47686</v>
      </c>
      <c r="S8" s="197"/>
    </row>
    <row r="9" spans="1:19" ht="13.5">
      <c r="A9" s="50">
        <v>19</v>
      </c>
      <c r="B9" s="196">
        <v>203367</v>
      </c>
      <c r="C9" s="197"/>
      <c r="D9" s="207">
        <v>101801</v>
      </c>
      <c r="E9" s="249"/>
      <c r="F9" s="207">
        <v>101566</v>
      </c>
      <c r="G9" s="249"/>
      <c r="H9" s="207">
        <v>126240</v>
      </c>
      <c r="I9" s="197"/>
      <c r="J9" s="207">
        <v>75641</v>
      </c>
      <c r="K9" s="249"/>
      <c r="L9" s="207">
        <v>50599</v>
      </c>
      <c r="M9" s="249"/>
      <c r="N9" s="207">
        <v>77127</v>
      </c>
      <c r="O9" s="249"/>
      <c r="P9" s="207">
        <v>26160</v>
      </c>
      <c r="Q9" s="197"/>
      <c r="R9" s="207">
        <v>50967</v>
      </c>
      <c r="S9" s="197"/>
    </row>
    <row r="10" spans="1:19" ht="13.5">
      <c r="A10" s="50">
        <v>20</v>
      </c>
      <c r="B10" s="196">
        <v>203478</v>
      </c>
      <c r="C10" s="197"/>
      <c r="D10" s="219">
        <v>97883</v>
      </c>
      <c r="E10" s="274"/>
      <c r="F10" s="219">
        <v>105595</v>
      </c>
      <c r="G10" s="274"/>
      <c r="H10" s="207">
        <v>122971</v>
      </c>
      <c r="I10" s="197"/>
      <c r="J10" s="219">
        <v>71930</v>
      </c>
      <c r="K10" s="274"/>
      <c r="L10" s="219">
        <v>51041</v>
      </c>
      <c r="M10" s="274"/>
      <c r="N10" s="219">
        <v>80507</v>
      </c>
      <c r="O10" s="274"/>
      <c r="P10" s="207">
        <v>25953</v>
      </c>
      <c r="Q10" s="197"/>
      <c r="R10" s="207">
        <v>54554</v>
      </c>
      <c r="S10" s="197"/>
    </row>
    <row r="11" spans="1:19" ht="13.5">
      <c r="A11" s="38">
        <v>21</v>
      </c>
      <c r="B11" s="206">
        <f>SUM(B13:C16)</f>
        <v>209203</v>
      </c>
      <c r="C11" s="270"/>
      <c r="D11" s="220">
        <f>SUM(D13:E16)</f>
        <v>99450</v>
      </c>
      <c r="E11" s="273"/>
      <c r="F11" s="220">
        <f>SUM(F13:G16)</f>
        <v>109753</v>
      </c>
      <c r="G11" s="273"/>
      <c r="H11" s="220">
        <f>SUM(H13:I16)</f>
        <v>123026</v>
      </c>
      <c r="I11" s="273"/>
      <c r="J11" s="220">
        <f>SUM(J13:K16)</f>
        <v>71514</v>
      </c>
      <c r="K11" s="273"/>
      <c r="L11" s="220">
        <f>SUM(L13:M16)</f>
        <v>51512</v>
      </c>
      <c r="M11" s="273"/>
      <c r="N11" s="220">
        <f>SUM(N13:O16)</f>
        <v>86177</v>
      </c>
      <c r="O11" s="273"/>
      <c r="P11" s="220">
        <f>SUM(P13:Q16)</f>
        <v>27936</v>
      </c>
      <c r="Q11" s="273"/>
      <c r="R11" s="220">
        <f>SUM(R13:S16)</f>
        <v>58241</v>
      </c>
      <c r="S11" s="273"/>
    </row>
    <row r="12" spans="1:19" ht="5.25" customHeight="1">
      <c r="A12" s="38"/>
      <c r="B12" s="27"/>
      <c r="D12" s="27"/>
      <c r="E12" s="27"/>
      <c r="F12" s="27"/>
      <c r="G12" s="27"/>
      <c r="I12" s="27"/>
      <c r="J12" s="27"/>
      <c r="K12" s="27"/>
      <c r="L12" s="27"/>
      <c r="M12" s="27"/>
      <c r="N12" s="27"/>
      <c r="O12" s="27"/>
      <c r="Q12" s="27"/>
      <c r="S12" s="27"/>
    </row>
    <row r="13" spans="1:19" ht="13.5">
      <c r="A13" s="50" t="s">
        <v>209</v>
      </c>
      <c r="B13" s="196">
        <f>SUM(D13:F13)</f>
        <v>100923</v>
      </c>
      <c r="C13" s="283"/>
      <c r="D13" s="219">
        <f>SUM(J13,P13)</f>
        <v>45370</v>
      </c>
      <c r="E13" s="273"/>
      <c r="F13" s="219">
        <f>SUM(L13,R13)</f>
        <v>55553</v>
      </c>
      <c r="G13" s="219"/>
      <c r="H13" s="219">
        <f>SUM(J13:M13)</f>
        <v>51035</v>
      </c>
      <c r="I13" s="277"/>
      <c r="J13" s="219">
        <v>28270</v>
      </c>
      <c r="K13" s="219"/>
      <c r="L13" s="219">
        <v>22765</v>
      </c>
      <c r="M13" s="219"/>
      <c r="N13" s="219">
        <f>SUM(P13:S13)</f>
        <v>49888</v>
      </c>
      <c r="O13" s="250"/>
      <c r="P13" s="219">
        <v>17100</v>
      </c>
      <c r="Q13" s="219"/>
      <c r="R13" s="219">
        <v>32788</v>
      </c>
      <c r="S13" s="219"/>
    </row>
    <row r="14" spans="1:19" ht="13.5">
      <c r="A14" s="50" t="s">
        <v>210</v>
      </c>
      <c r="B14" s="196">
        <f>SUM(D14:F14)</f>
        <v>34602</v>
      </c>
      <c r="C14" s="283"/>
      <c r="D14" s="219">
        <f>SUM(J14,P14)</f>
        <v>15011</v>
      </c>
      <c r="E14" s="273"/>
      <c r="F14" s="219">
        <f>SUM(L14,R14)</f>
        <v>19591</v>
      </c>
      <c r="G14" s="219"/>
      <c r="H14" s="219">
        <f>SUM(J14:M14)</f>
        <v>21744</v>
      </c>
      <c r="I14" s="277"/>
      <c r="J14" s="219">
        <v>11101</v>
      </c>
      <c r="K14" s="219"/>
      <c r="L14" s="219">
        <v>10643</v>
      </c>
      <c r="M14" s="219"/>
      <c r="N14" s="219">
        <f>SUM(P14:S14)</f>
        <v>12858</v>
      </c>
      <c r="O14" s="250"/>
      <c r="P14" s="219">
        <v>3910</v>
      </c>
      <c r="Q14" s="219"/>
      <c r="R14" s="219">
        <v>8948</v>
      </c>
      <c r="S14" s="219"/>
    </row>
    <row r="15" spans="1:19" ht="13.5">
      <c r="A15" s="50" t="s">
        <v>46</v>
      </c>
      <c r="B15" s="196">
        <f>SUM(D15:F15)</f>
        <v>25800</v>
      </c>
      <c r="C15" s="283"/>
      <c r="D15" s="219">
        <f>SUM(J15,P15)</f>
        <v>14168</v>
      </c>
      <c r="E15" s="273"/>
      <c r="F15" s="219">
        <f>SUM(L15,R15)</f>
        <v>11632</v>
      </c>
      <c r="G15" s="219"/>
      <c r="H15" s="219">
        <f>SUM(J15:M15)</f>
        <v>16673</v>
      </c>
      <c r="I15" s="277"/>
      <c r="J15" s="219">
        <v>10356</v>
      </c>
      <c r="K15" s="219"/>
      <c r="L15" s="219">
        <v>6317</v>
      </c>
      <c r="M15" s="219"/>
      <c r="N15" s="219">
        <f>SUM(P15:S15)</f>
        <v>9127</v>
      </c>
      <c r="O15" s="250"/>
      <c r="P15" s="219">
        <v>3812</v>
      </c>
      <c r="Q15" s="219"/>
      <c r="R15" s="219">
        <v>5315</v>
      </c>
      <c r="S15" s="219"/>
    </row>
    <row r="16" spans="1:19" ht="13.5">
      <c r="A16" s="50" t="s">
        <v>47</v>
      </c>
      <c r="B16" s="196">
        <f>SUM(D16:F16)</f>
        <v>47878</v>
      </c>
      <c r="C16" s="283"/>
      <c r="D16" s="219">
        <f>SUM(J16,P16)</f>
        <v>24901</v>
      </c>
      <c r="E16" s="273"/>
      <c r="F16" s="219">
        <f>SUM(L16,R16)</f>
        <v>22977</v>
      </c>
      <c r="G16" s="219"/>
      <c r="H16" s="219">
        <f>SUM(J16:M16)</f>
        <v>33574</v>
      </c>
      <c r="I16" s="277"/>
      <c r="J16" s="219">
        <v>21787</v>
      </c>
      <c r="K16" s="219"/>
      <c r="L16" s="219">
        <v>11787</v>
      </c>
      <c r="M16" s="219"/>
      <c r="N16" s="219">
        <f>SUM(P16:S16)</f>
        <v>14304</v>
      </c>
      <c r="O16" s="250"/>
      <c r="P16" s="219">
        <v>3114</v>
      </c>
      <c r="Q16" s="219"/>
      <c r="R16" s="219">
        <v>11190</v>
      </c>
      <c r="S16" s="219"/>
    </row>
    <row r="17" spans="1:19" ht="5.25" customHeight="1">
      <c r="A17" s="63"/>
      <c r="B17" s="53"/>
      <c r="C17" s="164"/>
      <c r="D17" s="164"/>
      <c r="E17" s="51"/>
      <c r="F17" s="51"/>
      <c r="G17" s="53"/>
      <c r="H17" s="53"/>
      <c r="I17" s="51"/>
      <c r="J17" s="51"/>
      <c r="K17" s="51"/>
      <c r="L17" s="51"/>
      <c r="N17" s="51"/>
      <c r="P17" s="163"/>
      <c r="Q17" s="164"/>
      <c r="R17" s="163"/>
      <c r="S17" s="165"/>
    </row>
    <row r="18" spans="1:15" ht="13.5">
      <c r="A18" s="40" t="s">
        <v>150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1:15" ht="13.5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1:15" ht="13.5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  <row r="21" spans="1:15" s="161" customFormat="1" ht="22.5" customHeight="1">
      <c r="A21" s="32" t="s">
        <v>48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15" s="161" customFormat="1" ht="13.5">
      <c r="A22" s="159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</row>
    <row r="23" spans="1:21" s="161" customFormat="1" ht="16.5" customHeight="1">
      <c r="A23" s="261" t="s">
        <v>189</v>
      </c>
      <c r="B23" s="240" t="s">
        <v>190</v>
      </c>
      <c r="C23" s="266"/>
      <c r="D23" s="255" t="s">
        <v>191</v>
      </c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81" t="s">
        <v>192</v>
      </c>
      <c r="Q23" s="282"/>
      <c r="R23" s="265" t="s">
        <v>193</v>
      </c>
      <c r="S23" s="265"/>
      <c r="T23" s="265"/>
      <c r="U23" s="265"/>
    </row>
    <row r="24" spans="1:21" s="161" customFormat="1" ht="13.5">
      <c r="A24" s="262"/>
      <c r="B24" s="267"/>
      <c r="C24" s="268"/>
      <c r="D24" s="253" t="s">
        <v>194</v>
      </c>
      <c r="E24" s="253"/>
      <c r="F24" s="253" t="s">
        <v>195</v>
      </c>
      <c r="G24" s="253"/>
      <c r="H24" s="253" t="s">
        <v>196</v>
      </c>
      <c r="I24" s="254"/>
      <c r="J24" s="253" t="s">
        <v>197</v>
      </c>
      <c r="K24" s="253"/>
      <c r="L24" s="253" t="s">
        <v>198</v>
      </c>
      <c r="M24" s="253"/>
      <c r="N24" s="253" t="s">
        <v>199</v>
      </c>
      <c r="O24" s="253"/>
      <c r="P24" s="263" t="s">
        <v>200</v>
      </c>
      <c r="Q24" s="263"/>
      <c r="R24" s="253" t="s">
        <v>201</v>
      </c>
      <c r="S24" s="253"/>
      <c r="T24" s="253" t="s">
        <v>202</v>
      </c>
      <c r="U24" s="264"/>
    </row>
    <row r="25" spans="1:15" s="161" customFormat="1" ht="5.25" customHeight="1">
      <c r="A25" s="64"/>
      <c r="B25" s="245"/>
      <c r="C25" s="245"/>
      <c r="D25" s="245"/>
      <c r="E25" s="245"/>
      <c r="F25" s="245"/>
      <c r="G25" s="245"/>
      <c r="H25" s="257"/>
      <c r="I25" s="257"/>
      <c r="J25" s="245"/>
      <c r="K25" s="245"/>
      <c r="L25" s="245"/>
      <c r="M25" s="245"/>
      <c r="N25" s="245"/>
      <c r="O25" s="245"/>
    </row>
    <row r="26" spans="1:21" s="161" customFormat="1" ht="13.5">
      <c r="A26" s="158">
        <v>17</v>
      </c>
      <c r="B26" s="246">
        <f>D26+P26+T26</f>
        <v>168108</v>
      </c>
      <c r="C26" s="239"/>
      <c r="D26" s="238">
        <f>SUM(F26:N26)</f>
        <v>151826</v>
      </c>
      <c r="E26" s="239"/>
      <c r="F26" s="238">
        <v>27604</v>
      </c>
      <c r="G26" s="238"/>
      <c r="H26" s="238">
        <v>91158</v>
      </c>
      <c r="I26" s="239"/>
      <c r="J26" s="238">
        <v>8566</v>
      </c>
      <c r="K26" s="238"/>
      <c r="L26" s="238">
        <v>893</v>
      </c>
      <c r="M26" s="239"/>
      <c r="N26" s="238">
        <v>23605</v>
      </c>
      <c r="O26" s="238"/>
      <c r="P26" s="238">
        <v>3807</v>
      </c>
      <c r="Q26" s="238"/>
      <c r="R26" s="238">
        <v>964</v>
      </c>
      <c r="S26" s="238"/>
      <c r="T26" s="238">
        <v>12475</v>
      </c>
      <c r="U26" s="239"/>
    </row>
    <row r="27" spans="1:21" s="161" customFormat="1" ht="13.5">
      <c r="A27" s="105">
        <v>18</v>
      </c>
      <c r="B27" s="246">
        <f>D27+P27+T27</f>
        <v>165029</v>
      </c>
      <c r="C27" s="239"/>
      <c r="D27" s="238">
        <f>SUM(F27:N27)</f>
        <v>149754</v>
      </c>
      <c r="E27" s="239"/>
      <c r="F27" s="238">
        <v>27901</v>
      </c>
      <c r="G27" s="238"/>
      <c r="H27" s="238">
        <v>87309</v>
      </c>
      <c r="I27" s="239"/>
      <c r="J27" s="238">
        <v>9903</v>
      </c>
      <c r="K27" s="238"/>
      <c r="L27" s="238">
        <v>313</v>
      </c>
      <c r="M27" s="239"/>
      <c r="N27" s="238">
        <v>24328</v>
      </c>
      <c r="O27" s="238"/>
      <c r="P27" s="238">
        <v>3736</v>
      </c>
      <c r="Q27" s="238"/>
      <c r="R27" s="238">
        <v>966</v>
      </c>
      <c r="S27" s="238"/>
      <c r="T27" s="238">
        <v>11539</v>
      </c>
      <c r="U27" s="239"/>
    </row>
    <row r="28" spans="1:21" s="161" customFormat="1" ht="13.5">
      <c r="A28" s="105">
        <v>19</v>
      </c>
      <c r="B28" s="246">
        <f>D28+P28+T28</f>
        <v>169965</v>
      </c>
      <c r="C28" s="239"/>
      <c r="D28" s="238">
        <f>SUM(F28:N28)</f>
        <v>157258</v>
      </c>
      <c r="E28" s="239"/>
      <c r="F28" s="238">
        <v>28785</v>
      </c>
      <c r="G28" s="238"/>
      <c r="H28" s="238">
        <v>89389</v>
      </c>
      <c r="I28" s="239"/>
      <c r="J28" s="238">
        <v>11881</v>
      </c>
      <c r="K28" s="238"/>
      <c r="L28" s="238">
        <v>1588</v>
      </c>
      <c r="M28" s="239"/>
      <c r="N28" s="238">
        <v>25615</v>
      </c>
      <c r="O28" s="238"/>
      <c r="P28" s="238">
        <v>2638</v>
      </c>
      <c r="Q28" s="238"/>
      <c r="R28" s="238">
        <v>964</v>
      </c>
      <c r="S28" s="238"/>
      <c r="T28" s="238">
        <v>10069</v>
      </c>
      <c r="U28" s="239"/>
    </row>
    <row r="29" spans="1:21" s="161" customFormat="1" ht="13.5">
      <c r="A29" s="105">
        <v>20</v>
      </c>
      <c r="B29" s="246">
        <f>D29+P29+T29</f>
        <v>169880</v>
      </c>
      <c r="C29" s="239"/>
      <c r="D29" s="238">
        <f>SUM(F29:N29)</f>
        <v>156213</v>
      </c>
      <c r="E29" s="239"/>
      <c r="F29" s="238">
        <v>25765</v>
      </c>
      <c r="G29" s="238"/>
      <c r="H29" s="238">
        <v>95766</v>
      </c>
      <c r="I29" s="239"/>
      <c r="J29" s="238">
        <v>9705</v>
      </c>
      <c r="K29" s="238"/>
      <c r="L29" s="238">
        <v>2003</v>
      </c>
      <c r="M29" s="239"/>
      <c r="N29" s="238">
        <v>22974</v>
      </c>
      <c r="O29" s="238"/>
      <c r="P29" s="238">
        <v>4148</v>
      </c>
      <c r="Q29" s="238"/>
      <c r="R29" s="238">
        <v>848</v>
      </c>
      <c r="S29" s="238"/>
      <c r="T29" s="238">
        <v>9519</v>
      </c>
      <c r="U29" s="239"/>
    </row>
    <row r="30" spans="1:21" s="161" customFormat="1" ht="13.5">
      <c r="A30" s="3">
        <v>21</v>
      </c>
      <c r="B30" s="258">
        <f>D30+P30+T30</f>
        <v>165704</v>
      </c>
      <c r="C30" s="259"/>
      <c r="D30" s="260">
        <f>SUM(F30:N30)</f>
        <v>153073</v>
      </c>
      <c r="E30" s="259"/>
      <c r="F30" s="260">
        <f>SUM(F32:F39)</f>
        <v>24648</v>
      </c>
      <c r="G30" s="260"/>
      <c r="H30" s="260">
        <f>SUM(H32:I39)</f>
        <v>92436</v>
      </c>
      <c r="I30" s="259"/>
      <c r="J30" s="260">
        <f>SUM(J32:J39)</f>
        <v>12041</v>
      </c>
      <c r="K30" s="260"/>
      <c r="L30" s="260">
        <f>SUM(L32:L39)</f>
        <v>2220</v>
      </c>
      <c r="M30" s="259"/>
      <c r="N30" s="260">
        <f>SUM(N32:N39)</f>
        <v>21728</v>
      </c>
      <c r="O30" s="260"/>
      <c r="P30" s="260">
        <f>SUM(P32:P39)</f>
        <v>4089</v>
      </c>
      <c r="Q30" s="260"/>
      <c r="R30" s="260">
        <f>SUM(R32:S39)</f>
        <v>791</v>
      </c>
      <c r="S30" s="260"/>
      <c r="T30" s="260">
        <f>SUM(T32:T39)</f>
        <v>8542</v>
      </c>
      <c r="U30" s="259"/>
    </row>
    <row r="31" spans="1:15" s="161" customFormat="1" ht="5.25" customHeight="1">
      <c r="A31" s="38"/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</row>
    <row r="32" spans="1:21" s="161" customFormat="1" ht="13.5">
      <c r="A32" s="105" t="s">
        <v>50</v>
      </c>
      <c r="B32" s="246">
        <f aca="true" t="shared" si="0" ref="B32:B37">D32+P32+T32</f>
        <v>17279</v>
      </c>
      <c r="C32" s="239"/>
      <c r="D32" s="238">
        <f aca="true" t="shared" si="1" ref="D32:D39">SUM(F32:N32)</f>
        <v>15330</v>
      </c>
      <c r="E32" s="239"/>
      <c r="F32" s="238">
        <v>3093</v>
      </c>
      <c r="G32" s="238"/>
      <c r="H32" s="238">
        <v>8839</v>
      </c>
      <c r="I32" s="239"/>
      <c r="J32" s="238">
        <v>202</v>
      </c>
      <c r="K32" s="238"/>
      <c r="L32" s="238">
        <v>150</v>
      </c>
      <c r="M32" s="239"/>
      <c r="N32" s="238">
        <v>3046</v>
      </c>
      <c r="O32" s="238"/>
      <c r="P32" s="238">
        <v>763</v>
      </c>
      <c r="Q32" s="238"/>
      <c r="R32" s="238">
        <v>126</v>
      </c>
      <c r="S32" s="238"/>
      <c r="T32" s="238">
        <v>1186</v>
      </c>
      <c r="U32" s="239"/>
    </row>
    <row r="33" spans="1:21" s="161" customFormat="1" ht="13.5">
      <c r="A33" s="105" t="s">
        <v>51</v>
      </c>
      <c r="B33" s="246">
        <f t="shared" si="0"/>
        <v>21753</v>
      </c>
      <c r="C33" s="239"/>
      <c r="D33" s="238">
        <f t="shared" si="1"/>
        <v>18876</v>
      </c>
      <c r="E33" s="239"/>
      <c r="F33" s="238">
        <v>3909</v>
      </c>
      <c r="G33" s="238"/>
      <c r="H33" s="238">
        <v>9584</v>
      </c>
      <c r="I33" s="239"/>
      <c r="J33" s="238">
        <v>1411</v>
      </c>
      <c r="K33" s="238"/>
      <c r="L33" s="238">
        <v>571</v>
      </c>
      <c r="M33" s="239"/>
      <c r="N33" s="238">
        <v>3401</v>
      </c>
      <c r="O33" s="238"/>
      <c r="P33" s="238">
        <v>953</v>
      </c>
      <c r="Q33" s="238"/>
      <c r="R33" s="238">
        <v>147</v>
      </c>
      <c r="S33" s="238"/>
      <c r="T33" s="238">
        <v>1924</v>
      </c>
      <c r="U33" s="239"/>
    </row>
    <row r="34" spans="1:21" s="161" customFormat="1" ht="13.5">
      <c r="A34" s="105" t="s">
        <v>52</v>
      </c>
      <c r="B34" s="246">
        <f t="shared" si="0"/>
        <v>14564</v>
      </c>
      <c r="C34" s="239"/>
      <c r="D34" s="238">
        <f t="shared" si="1"/>
        <v>11900</v>
      </c>
      <c r="E34" s="239"/>
      <c r="F34" s="238">
        <v>2185</v>
      </c>
      <c r="G34" s="238"/>
      <c r="H34" s="238">
        <v>7490</v>
      </c>
      <c r="I34" s="239"/>
      <c r="J34" s="238">
        <v>350</v>
      </c>
      <c r="K34" s="238"/>
      <c r="L34" s="238">
        <v>30</v>
      </c>
      <c r="M34" s="239"/>
      <c r="N34" s="238">
        <v>1845</v>
      </c>
      <c r="O34" s="238"/>
      <c r="P34" s="238">
        <v>417</v>
      </c>
      <c r="Q34" s="238"/>
      <c r="R34" s="238">
        <v>168</v>
      </c>
      <c r="S34" s="238"/>
      <c r="T34" s="238">
        <v>2247</v>
      </c>
      <c r="U34" s="239"/>
    </row>
    <row r="35" spans="1:21" s="161" customFormat="1" ht="13.5">
      <c r="A35" s="105" t="s">
        <v>53</v>
      </c>
      <c r="B35" s="246">
        <f t="shared" si="0"/>
        <v>19055</v>
      </c>
      <c r="C35" s="239"/>
      <c r="D35" s="238">
        <f t="shared" si="1"/>
        <v>17203</v>
      </c>
      <c r="E35" s="239"/>
      <c r="F35" s="238">
        <v>3407</v>
      </c>
      <c r="G35" s="238"/>
      <c r="H35" s="238">
        <v>10109</v>
      </c>
      <c r="I35" s="239"/>
      <c r="J35" s="238">
        <v>297</v>
      </c>
      <c r="K35" s="238"/>
      <c r="L35" s="238">
        <v>315</v>
      </c>
      <c r="M35" s="239"/>
      <c r="N35" s="238">
        <v>3075</v>
      </c>
      <c r="O35" s="238"/>
      <c r="P35" s="238">
        <v>818</v>
      </c>
      <c r="Q35" s="238"/>
      <c r="R35" s="238">
        <v>89</v>
      </c>
      <c r="S35" s="238"/>
      <c r="T35" s="238">
        <v>1034</v>
      </c>
      <c r="U35" s="239"/>
    </row>
    <row r="36" spans="1:21" s="161" customFormat="1" ht="13.5">
      <c r="A36" s="105" t="s">
        <v>54</v>
      </c>
      <c r="B36" s="246">
        <f t="shared" si="0"/>
        <v>23014</v>
      </c>
      <c r="C36" s="239"/>
      <c r="D36" s="238">
        <f t="shared" si="1"/>
        <v>21967</v>
      </c>
      <c r="E36" s="239"/>
      <c r="F36" s="238">
        <v>4205</v>
      </c>
      <c r="G36" s="238"/>
      <c r="H36" s="238">
        <v>11836</v>
      </c>
      <c r="I36" s="239"/>
      <c r="J36" s="238">
        <v>2292</v>
      </c>
      <c r="K36" s="238"/>
      <c r="L36" s="238">
        <v>244</v>
      </c>
      <c r="M36" s="239"/>
      <c r="N36" s="238">
        <v>3390</v>
      </c>
      <c r="O36" s="238"/>
      <c r="P36" s="238">
        <v>213</v>
      </c>
      <c r="Q36" s="238"/>
      <c r="R36" s="238">
        <v>81</v>
      </c>
      <c r="S36" s="238"/>
      <c r="T36" s="238">
        <v>834</v>
      </c>
      <c r="U36" s="239"/>
    </row>
    <row r="37" spans="1:21" s="161" customFormat="1" ht="13.5">
      <c r="A37" s="105" t="s">
        <v>47</v>
      </c>
      <c r="B37" s="246">
        <f t="shared" si="0"/>
        <v>23432</v>
      </c>
      <c r="C37" s="239"/>
      <c r="D37" s="238">
        <f t="shared" si="1"/>
        <v>21943</v>
      </c>
      <c r="E37" s="239"/>
      <c r="F37" s="238">
        <v>1278</v>
      </c>
      <c r="G37" s="238"/>
      <c r="H37" s="238">
        <v>15838</v>
      </c>
      <c r="I37" s="239"/>
      <c r="J37" s="238">
        <v>3049</v>
      </c>
      <c r="K37" s="238"/>
      <c r="L37" s="238">
        <v>536</v>
      </c>
      <c r="M37" s="239"/>
      <c r="N37" s="238">
        <v>1242</v>
      </c>
      <c r="O37" s="238"/>
      <c r="P37" s="238">
        <v>172</v>
      </c>
      <c r="Q37" s="238"/>
      <c r="R37" s="238">
        <v>180</v>
      </c>
      <c r="S37" s="238"/>
      <c r="T37" s="238">
        <v>1317</v>
      </c>
      <c r="U37" s="239"/>
    </row>
    <row r="38" spans="1:21" s="161" customFormat="1" ht="13.5">
      <c r="A38" s="105" t="s">
        <v>55</v>
      </c>
      <c r="B38" s="246">
        <f>D38+P38</f>
        <v>26615</v>
      </c>
      <c r="C38" s="239"/>
      <c r="D38" s="238">
        <f t="shared" si="1"/>
        <v>26058</v>
      </c>
      <c r="E38" s="239"/>
      <c r="F38" s="238">
        <v>4242</v>
      </c>
      <c r="G38" s="238"/>
      <c r="H38" s="238">
        <v>14344</v>
      </c>
      <c r="I38" s="239"/>
      <c r="J38" s="238">
        <v>3362</v>
      </c>
      <c r="K38" s="238"/>
      <c r="L38" s="238">
        <v>252</v>
      </c>
      <c r="M38" s="239"/>
      <c r="N38" s="238">
        <v>3858</v>
      </c>
      <c r="O38" s="238"/>
      <c r="P38" s="238">
        <v>557</v>
      </c>
      <c r="Q38" s="238"/>
      <c r="R38" s="269" t="s">
        <v>203</v>
      </c>
      <c r="S38" s="269"/>
      <c r="T38" s="269" t="s">
        <v>203</v>
      </c>
      <c r="U38" s="269"/>
    </row>
    <row r="39" spans="1:21" s="161" customFormat="1" ht="13.5">
      <c r="A39" s="105" t="s">
        <v>56</v>
      </c>
      <c r="B39" s="246">
        <f>D39+P39</f>
        <v>19992</v>
      </c>
      <c r="C39" s="239"/>
      <c r="D39" s="238">
        <f t="shared" si="1"/>
        <v>19796</v>
      </c>
      <c r="E39" s="239"/>
      <c r="F39" s="238">
        <v>2329</v>
      </c>
      <c r="G39" s="238"/>
      <c r="H39" s="238">
        <v>14396</v>
      </c>
      <c r="I39" s="239"/>
      <c r="J39" s="238">
        <v>1078</v>
      </c>
      <c r="K39" s="238"/>
      <c r="L39" s="238">
        <v>122</v>
      </c>
      <c r="M39" s="239"/>
      <c r="N39" s="238">
        <v>1871</v>
      </c>
      <c r="O39" s="238"/>
      <c r="P39" s="238">
        <v>196</v>
      </c>
      <c r="Q39" s="238"/>
      <c r="R39" s="269" t="s">
        <v>203</v>
      </c>
      <c r="S39" s="269"/>
      <c r="T39" s="269" t="s">
        <v>203</v>
      </c>
      <c r="U39" s="269"/>
    </row>
    <row r="40" spans="1:21" s="161" customFormat="1" ht="5.25" customHeight="1">
      <c r="A40" s="63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163"/>
      <c r="Q40" s="163"/>
      <c r="R40" s="163"/>
      <c r="S40" s="163"/>
      <c r="T40" s="163"/>
      <c r="U40" s="163"/>
    </row>
    <row r="41" spans="1:15" s="161" customFormat="1" ht="13.5">
      <c r="A41" s="58" t="s">
        <v>149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s="161" customFormat="1" ht="13.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s="161" customFormat="1" ht="13.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22.5" customHeight="1">
      <c r="A44" s="29" t="s">
        <v>57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3.5">
      <c r="A45" s="159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</row>
    <row r="46" spans="1:21" ht="16.5" customHeight="1">
      <c r="A46" s="247" t="s">
        <v>23</v>
      </c>
      <c r="B46" s="240" t="s">
        <v>3</v>
      </c>
      <c r="C46" s="241"/>
      <c r="D46" s="242"/>
      <c r="E46" s="198" t="s">
        <v>211</v>
      </c>
      <c r="F46" s="199"/>
      <c r="G46" s="199"/>
      <c r="H46" s="199"/>
      <c r="I46" s="199"/>
      <c r="J46" s="200"/>
      <c r="K46" s="198" t="s">
        <v>212</v>
      </c>
      <c r="L46" s="199"/>
      <c r="M46" s="199"/>
      <c r="N46" s="199"/>
      <c r="O46" s="199"/>
      <c r="P46" s="200"/>
      <c r="Q46" s="198" t="s">
        <v>213</v>
      </c>
      <c r="R46" s="232"/>
      <c r="S46" s="199"/>
      <c r="T46" s="199"/>
      <c r="U46" s="199"/>
    </row>
    <row r="47" spans="1:21" ht="13.5">
      <c r="A47" s="248"/>
      <c r="B47" s="243"/>
      <c r="C47" s="224"/>
      <c r="D47" s="225"/>
      <c r="E47" s="189" t="s">
        <v>58</v>
      </c>
      <c r="F47" s="224"/>
      <c r="G47" s="225"/>
      <c r="H47" s="189" t="s">
        <v>59</v>
      </c>
      <c r="I47" s="224"/>
      <c r="J47" s="225"/>
      <c r="K47" s="230" t="s">
        <v>60</v>
      </c>
      <c r="L47" s="224"/>
      <c r="M47" s="225"/>
      <c r="N47" s="189" t="s">
        <v>61</v>
      </c>
      <c r="O47" s="224"/>
      <c r="P47" s="225"/>
      <c r="Q47" s="233" t="s">
        <v>62</v>
      </c>
      <c r="R47" s="234"/>
      <c r="S47" s="230" t="s">
        <v>63</v>
      </c>
      <c r="T47" s="224"/>
      <c r="U47" s="224"/>
    </row>
    <row r="48" spans="1:21" ht="13.5">
      <c r="A48" s="248"/>
      <c r="B48" s="231"/>
      <c r="C48" s="227"/>
      <c r="D48" s="228"/>
      <c r="E48" s="226" t="s">
        <v>64</v>
      </c>
      <c r="F48" s="227"/>
      <c r="G48" s="228"/>
      <c r="H48" s="226" t="s">
        <v>65</v>
      </c>
      <c r="I48" s="227"/>
      <c r="J48" s="228"/>
      <c r="K48" s="231"/>
      <c r="L48" s="227"/>
      <c r="M48" s="228"/>
      <c r="N48" s="226" t="s">
        <v>66</v>
      </c>
      <c r="O48" s="227"/>
      <c r="P48" s="228"/>
      <c r="Q48" s="235"/>
      <c r="R48" s="236"/>
      <c r="S48" s="231"/>
      <c r="T48" s="227"/>
      <c r="U48" s="227"/>
    </row>
    <row r="49" spans="1:20" ht="5.25" customHeight="1">
      <c r="A49" s="61"/>
      <c r="B49" s="162"/>
      <c r="C49" s="162"/>
      <c r="E49" s="185"/>
      <c r="H49" s="185"/>
      <c r="I49" s="185"/>
      <c r="K49" s="185"/>
      <c r="L49" s="185"/>
      <c r="N49" s="185"/>
      <c r="O49" s="185"/>
      <c r="Q49" s="185"/>
      <c r="R49" s="185"/>
      <c r="S49" s="185"/>
      <c r="T49" s="185"/>
    </row>
    <row r="50" spans="1:21" ht="13.5">
      <c r="A50" s="61">
        <v>17</v>
      </c>
      <c r="B50" s="244">
        <v>38781</v>
      </c>
      <c r="C50" s="197"/>
      <c r="D50" s="197"/>
      <c r="E50" s="229">
        <v>24091</v>
      </c>
      <c r="F50" s="197"/>
      <c r="G50" s="197"/>
      <c r="H50" s="229">
        <v>4206</v>
      </c>
      <c r="I50" s="197"/>
      <c r="J50" s="197"/>
      <c r="K50" s="229">
        <v>2624</v>
      </c>
      <c r="L50" s="197"/>
      <c r="M50" s="197"/>
      <c r="N50" s="229">
        <v>3659</v>
      </c>
      <c r="O50" s="197"/>
      <c r="P50" s="197"/>
      <c r="Q50" s="229" t="s">
        <v>173</v>
      </c>
      <c r="R50" s="229"/>
      <c r="S50" s="229">
        <v>4201</v>
      </c>
      <c r="T50" s="229"/>
      <c r="U50" s="237"/>
    </row>
    <row r="51" spans="1:21" ht="13.5">
      <c r="A51" s="50">
        <v>18</v>
      </c>
      <c r="B51" s="196">
        <v>38740</v>
      </c>
      <c r="C51" s="197"/>
      <c r="D51" s="197"/>
      <c r="E51" s="207">
        <v>24084</v>
      </c>
      <c r="F51" s="197"/>
      <c r="G51" s="197"/>
      <c r="H51" s="207">
        <v>4507</v>
      </c>
      <c r="I51" s="197"/>
      <c r="J51" s="197"/>
      <c r="K51" s="207">
        <v>2335</v>
      </c>
      <c r="L51" s="197"/>
      <c r="M51" s="197"/>
      <c r="N51" s="207">
        <v>3667</v>
      </c>
      <c r="O51" s="197"/>
      <c r="P51" s="197"/>
      <c r="Q51" s="207" t="s">
        <v>173</v>
      </c>
      <c r="R51" s="207"/>
      <c r="S51" s="207">
        <v>4147</v>
      </c>
      <c r="T51" s="197"/>
      <c r="U51" s="197"/>
    </row>
    <row r="52" spans="1:21" ht="13.5">
      <c r="A52" s="50">
        <v>19</v>
      </c>
      <c r="B52" s="196">
        <v>37932</v>
      </c>
      <c r="C52" s="197"/>
      <c r="D52" s="197"/>
      <c r="E52" s="219">
        <v>23226</v>
      </c>
      <c r="F52" s="197"/>
      <c r="G52" s="197"/>
      <c r="H52" s="219">
        <v>4315</v>
      </c>
      <c r="I52" s="197"/>
      <c r="J52" s="197"/>
      <c r="K52" s="219">
        <v>2516</v>
      </c>
      <c r="L52" s="197"/>
      <c r="M52" s="197"/>
      <c r="N52" s="219">
        <v>3574</v>
      </c>
      <c r="O52" s="197"/>
      <c r="P52" s="197"/>
      <c r="Q52" s="219" t="s">
        <v>173</v>
      </c>
      <c r="R52" s="219"/>
      <c r="S52" s="219">
        <v>4301</v>
      </c>
      <c r="T52" s="197"/>
      <c r="U52" s="197"/>
    </row>
    <row r="53" spans="1:21" ht="13.5">
      <c r="A53" s="50">
        <v>20</v>
      </c>
      <c r="B53" s="196">
        <v>36379</v>
      </c>
      <c r="C53" s="197"/>
      <c r="D53" s="197"/>
      <c r="E53" s="219">
        <v>23516</v>
      </c>
      <c r="F53" s="197"/>
      <c r="G53" s="197"/>
      <c r="H53" s="219">
        <v>4308</v>
      </c>
      <c r="I53" s="197"/>
      <c r="J53" s="197"/>
      <c r="K53" s="219">
        <v>2463</v>
      </c>
      <c r="L53" s="197"/>
      <c r="M53" s="197"/>
      <c r="N53" s="219">
        <v>2098</v>
      </c>
      <c r="O53" s="197"/>
      <c r="P53" s="197"/>
      <c r="Q53" s="219" t="s">
        <v>173</v>
      </c>
      <c r="R53" s="219"/>
      <c r="S53" s="219">
        <v>3994</v>
      </c>
      <c r="T53" s="197"/>
      <c r="U53" s="197"/>
    </row>
    <row r="54" spans="1:21" ht="13.5">
      <c r="A54" s="38">
        <v>21</v>
      </c>
      <c r="B54" s="206">
        <f>SUM(E54:T54)</f>
        <v>27371</v>
      </c>
      <c r="C54" s="197"/>
      <c r="D54" s="197"/>
      <c r="E54" s="220">
        <v>12594</v>
      </c>
      <c r="F54" s="197"/>
      <c r="G54" s="197"/>
      <c r="H54" s="220">
        <v>3439</v>
      </c>
      <c r="I54" s="197"/>
      <c r="J54" s="197"/>
      <c r="K54" s="220">
        <v>2789</v>
      </c>
      <c r="L54" s="197"/>
      <c r="M54" s="197"/>
      <c r="N54" s="220">
        <v>2807</v>
      </c>
      <c r="O54" s="197"/>
      <c r="P54" s="197"/>
      <c r="Q54" s="219" t="s">
        <v>173</v>
      </c>
      <c r="R54" s="219"/>
      <c r="S54" s="220">
        <v>5742</v>
      </c>
      <c r="T54" s="197"/>
      <c r="U54" s="197"/>
    </row>
    <row r="55" spans="1:21" ht="5.25" customHeight="1">
      <c r="A55" s="39"/>
      <c r="B55" s="23"/>
      <c r="C55" s="23"/>
      <c r="E55" s="23"/>
      <c r="H55" s="23"/>
      <c r="I55" s="23"/>
      <c r="K55" s="23"/>
      <c r="L55" s="23"/>
      <c r="N55" s="23"/>
      <c r="O55" s="23"/>
      <c r="P55" s="217"/>
      <c r="Q55" s="190"/>
      <c r="R55" s="190"/>
      <c r="S55" s="190"/>
      <c r="T55" s="190"/>
      <c r="U55" s="163"/>
    </row>
    <row r="56" spans="1:16" ht="13.5">
      <c r="A56" s="40" t="s">
        <v>148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160"/>
    </row>
    <row r="60" ht="13.5">
      <c r="Q60" s="161"/>
    </row>
  </sheetData>
  <mergeCells count="307">
    <mergeCell ref="N4:S4"/>
    <mergeCell ref="H4:M4"/>
    <mergeCell ref="B4:G4"/>
    <mergeCell ref="P23:Q23"/>
    <mergeCell ref="B13:C13"/>
    <mergeCell ref="B14:C14"/>
    <mergeCell ref="B15:C15"/>
    <mergeCell ref="B16:C16"/>
    <mergeCell ref="B5:C5"/>
    <mergeCell ref="B8:C8"/>
    <mergeCell ref="B9:C9"/>
    <mergeCell ref="B10:C10"/>
    <mergeCell ref="F16:G16"/>
    <mergeCell ref="B7:C7"/>
    <mergeCell ref="D10:E10"/>
    <mergeCell ref="D11:E11"/>
    <mergeCell ref="D13:E13"/>
    <mergeCell ref="D14:E14"/>
    <mergeCell ref="D15:E15"/>
    <mergeCell ref="D16:E16"/>
    <mergeCell ref="D5:E5"/>
    <mergeCell ref="D7:E7"/>
    <mergeCell ref="D8:E8"/>
    <mergeCell ref="D9:E9"/>
    <mergeCell ref="H16:I16"/>
    <mergeCell ref="F5:G5"/>
    <mergeCell ref="F7:G7"/>
    <mergeCell ref="F8:G8"/>
    <mergeCell ref="F9:G9"/>
    <mergeCell ref="F10:G10"/>
    <mergeCell ref="F11:G11"/>
    <mergeCell ref="F13:G13"/>
    <mergeCell ref="F14:G14"/>
    <mergeCell ref="F15:G15"/>
    <mergeCell ref="J16:K16"/>
    <mergeCell ref="H5:I5"/>
    <mergeCell ref="H7:I7"/>
    <mergeCell ref="H8:I8"/>
    <mergeCell ref="H9:I9"/>
    <mergeCell ref="H10:I10"/>
    <mergeCell ref="H11:I11"/>
    <mergeCell ref="H13:I13"/>
    <mergeCell ref="H14:I14"/>
    <mergeCell ref="H15:I15"/>
    <mergeCell ref="J8:K8"/>
    <mergeCell ref="J9:K9"/>
    <mergeCell ref="J10:K10"/>
    <mergeCell ref="J11:K11"/>
    <mergeCell ref="P11:Q11"/>
    <mergeCell ref="L5:M5"/>
    <mergeCell ref="L7:M7"/>
    <mergeCell ref="L9:M9"/>
    <mergeCell ref="L10:M10"/>
    <mergeCell ref="L11:M11"/>
    <mergeCell ref="L8:M8"/>
    <mergeCell ref="N10:O10"/>
    <mergeCell ref="N11:O11"/>
    <mergeCell ref="P5:Q5"/>
    <mergeCell ref="R15:S15"/>
    <mergeCell ref="R16:S16"/>
    <mergeCell ref="P13:Q13"/>
    <mergeCell ref="P14:Q14"/>
    <mergeCell ref="P15:Q15"/>
    <mergeCell ref="P16:Q16"/>
    <mergeCell ref="P7:Q7"/>
    <mergeCell ref="P8:Q8"/>
    <mergeCell ref="P10:Q10"/>
    <mergeCell ref="P9:Q9"/>
    <mergeCell ref="R10:S10"/>
    <mergeCell ref="R11:S11"/>
    <mergeCell ref="R13:S13"/>
    <mergeCell ref="R14:S14"/>
    <mergeCell ref="R5:S5"/>
    <mergeCell ref="R7:S7"/>
    <mergeCell ref="R8:S8"/>
    <mergeCell ref="R9:S9"/>
    <mergeCell ref="B11:C11"/>
    <mergeCell ref="P37:Q37"/>
    <mergeCell ref="T36:U36"/>
    <mergeCell ref="R39:S39"/>
    <mergeCell ref="T32:U32"/>
    <mergeCell ref="T33:U33"/>
    <mergeCell ref="T34:U34"/>
    <mergeCell ref="T35:U35"/>
    <mergeCell ref="T37:U37"/>
    <mergeCell ref="T38:U38"/>
    <mergeCell ref="T39:U39"/>
    <mergeCell ref="P36:Q36"/>
    <mergeCell ref="P38:Q38"/>
    <mergeCell ref="P39:Q39"/>
    <mergeCell ref="R36:S36"/>
    <mergeCell ref="R37:S37"/>
    <mergeCell ref="R38:S38"/>
    <mergeCell ref="R32:S32"/>
    <mergeCell ref="R33:S33"/>
    <mergeCell ref="R34:S34"/>
    <mergeCell ref="R35:S35"/>
    <mergeCell ref="P32:Q32"/>
    <mergeCell ref="P33:Q33"/>
    <mergeCell ref="P34:Q34"/>
    <mergeCell ref="P35:Q35"/>
    <mergeCell ref="T26:U26"/>
    <mergeCell ref="T27:U27"/>
    <mergeCell ref="T29:U29"/>
    <mergeCell ref="T30:U30"/>
    <mergeCell ref="T28:U28"/>
    <mergeCell ref="P30:Q30"/>
    <mergeCell ref="R26:S26"/>
    <mergeCell ref="R27:S27"/>
    <mergeCell ref="R28:S28"/>
    <mergeCell ref="R29:S29"/>
    <mergeCell ref="R30:S30"/>
    <mergeCell ref="P26:Q26"/>
    <mergeCell ref="P27:Q27"/>
    <mergeCell ref="P28:Q28"/>
    <mergeCell ref="P29:Q29"/>
    <mergeCell ref="P24:Q24"/>
    <mergeCell ref="R24:S24"/>
    <mergeCell ref="T24:U24"/>
    <mergeCell ref="R23:U23"/>
    <mergeCell ref="J30:K30"/>
    <mergeCell ref="L30:M30"/>
    <mergeCell ref="N30:O30"/>
    <mergeCell ref="A23:A24"/>
    <mergeCell ref="B23:C24"/>
    <mergeCell ref="D24:E24"/>
    <mergeCell ref="F24:G24"/>
    <mergeCell ref="H28:I28"/>
    <mergeCell ref="B30:C30"/>
    <mergeCell ref="D30:E30"/>
    <mergeCell ref="F30:G30"/>
    <mergeCell ref="H30:I30"/>
    <mergeCell ref="H25:I25"/>
    <mergeCell ref="L25:M25"/>
    <mergeCell ref="J25:K25"/>
    <mergeCell ref="L26:M26"/>
    <mergeCell ref="J28:K28"/>
    <mergeCell ref="L28:M28"/>
    <mergeCell ref="N28:O28"/>
    <mergeCell ref="L24:M24"/>
    <mergeCell ref="N25:O25"/>
    <mergeCell ref="N24:O24"/>
    <mergeCell ref="N26:O26"/>
    <mergeCell ref="J26:K26"/>
    <mergeCell ref="H27:I27"/>
    <mergeCell ref="J27:K27"/>
    <mergeCell ref="H24:I24"/>
    <mergeCell ref="J13:K13"/>
    <mergeCell ref="J14:K14"/>
    <mergeCell ref="J15:K15"/>
    <mergeCell ref="J24:K24"/>
    <mergeCell ref="D23:O23"/>
    <mergeCell ref="F25:G25"/>
    <mergeCell ref="D25:E25"/>
    <mergeCell ref="N5:O5"/>
    <mergeCell ref="N7:O7"/>
    <mergeCell ref="J5:K5"/>
    <mergeCell ref="J7:K7"/>
    <mergeCell ref="N8:O8"/>
    <mergeCell ref="N9:O9"/>
    <mergeCell ref="N15:O15"/>
    <mergeCell ref="N16:O16"/>
    <mergeCell ref="N13:O13"/>
    <mergeCell ref="N14:O14"/>
    <mergeCell ref="L13:M13"/>
    <mergeCell ref="L14:M14"/>
    <mergeCell ref="L15:M15"/>
    <mergeCell ref="L16:M16"/>
    <mergeCell ref="B27:C27"/>
    <mergeCell ref="B26:C26"/>
    <mergeCell ref="B31:C31"/>
    <mergeCell ref="B39:C39"/>
    <mergeCell ref="B37:C37"/>
    <mergeCell ref="B32:C32"/>
    <mergeCell ref="B33:C33"/>
    <mergeCell ref="B34:C34"/>
    <mergeCell ref="B35:C35"/>
    <mergeCell ref="B28:C28"/>
    <mergeCell ref="F38:G38"/>
    <mergeCell ref="H38:I38"/>
    <mergeCell ref="H39:I39"/>
    <mergeCell ref="L38:M38"/>
    <mergeCell ref="F37:G37"/>
    <mergeCell ref="B36:C36"/>
    <mergeCell ref="N36:O36"/>
    <mergeCell ref="L36:M36"/>
    <mergeCell ref="D34:E34"/>
    <mergeCell ref="D35:E35"/>
    <mergeCell ref="D36:E36"/>
    <mergeCell ref="A46:A48"/>
    <mergeCell ref="B38:C38"/>
    <mergeCell ref="D32:E32"/>
    <mergeCell ref="D27:E27"/>
    <mergeCell ref="F26:G26"/>
    <mergeCell ref="F31:G31"/>
    <mergeCell ref="D26:E26"/>
    <mergeCell ref="D31:E31"/>
    <mergeCell ref="F27:G27"/>
    <mergeCell ref="D28:E28"/>
    <mergeCell ref="F28:G28"/>
    <mergeCell ref="J31:K31"/>
    <mergeCell ref="H36:I36"/>
    <mergeCell ref="F36:G36"/>
    <mergeCell ref="H26:I26"/>
    <mergeCell ref="H31:I31"/>
    <mergeCell ref="H32:I32"/>
    <mergeCell ref="F32:G32"/>
    <mergeCell ref="F33:G33"/>
    <mergeCell ref="F34:G34"/>
    <mergeCell ref="J36:K36"/>
    <mergeCell ref="H33:I33"/>
    <mergeCell ref="H34:I34"/>
    <mergeCell ref="H35:I35"/>
    <mergeCell ref="J35:K35"/>
    <mergeCell ref="J32:K32"/>
    <mergeCell ref="J33:K33"/>
    <mergeCell ref="J34:K34"/>
    <mergeCell ref="L34:M34"/>
    <mergeCell ref="L32:M32"/>
    <mergeCell ref="L35:M35"/>
    <mergeCell ref="N33:O33"/>
    <mergeCell ref="N35:O35"/>
    <mergeCell ref="N32:O32"/>
    <mergeCell ref="N34:O34"/>
    <mergeCell ref="N31:O31"/>
    <mergeCell ref="L33:M33"/>
    <mergeCell ref="N29:O29"/>
    <mergeCell ref="L27:M27"/>
    <mergeCell ref="N27:O27"/>
    <mergeCell ref="L31:M31"/>
    <mergeCell ref="B25:C25"/>
    <mergeCell ref="F35:G35"/>
    <mergeCell ref="D33:E33"/>
    <mergeCell ref="F39:G39"/>
    <mergeCell ref="D37:E37"/>
    <mergeCell ref="D38:E38"/>
    <mergeCell ref="D39:E39"/>
    <mergeCell ref="B29:C29"/>
    <mergeCell ref="D29:E29"/>
    <mergeCell ref="F29:G29"/>
    <mergeCell ref="L39:M39"/>
    <mergeCell ref="N38:O38"/>
    <mergeCell ref="H37:I37"/>
    <mergeCell ref="J37:K37"/>
    <mergeCell ref="J38:K38"/>
    <mergeCell ref="J39:K39"/>
    <mergeCell ref="B40:C40"/>
    <mergeCell ref="B46:D48"/>
    <mergeCell ref="E54:G54"/>
    <mergeCell ref="B50:D50"/>
    <mergeCell ref="B51:D51"/>
    <mergeCell ref="F40:G40"/>
    <mergeCell ref="D40:E40"/>
    <mergeCell ref="H29:I29"/>
    <mergeCell ref="J29:K29"/>
    <mergeCell ref="L29:M29"/>
    <mergeCell ref="N40:O40"/>
    <mergeCell ref="L40:M40"/>
    <mergeCell ref="J40:K40"/>
    <mergeCell ref="N37:O37"/>
    <mergeCell ref="L37:M37"/>
    <mergeCell ref="N39:O39"/>
    <mergeCell ref="H40:I40"/>
    <mergeCell ref="K50:M50"/>
    <mergeCell ref="K51:M51"/>
    <mergeCell ref="K52:M52"/>
    <mergeCell ref="K53:M53"/>
    <mergeCell ref="S51:U51"/>
    <mergeCell ref="S52:U52"/>
    <mergeCell ref="S53:U53"/>
    <mergeCell ref="S54:U54"/>
    <mergeCell ref="Q50:R50"/>
    <mergeCell ref="Q46:U46"/>
    <mergeCell ref="S47:U48"/>
    <mergeCell ref="Q47:R48"/>
    <mergeCell ref="S50:U50"/>
    <mergeCell ref="Q51:R51"/>
    <mergeCell ref="Q52:R52"/>
    <mergeCell ref="Q53:R53"/>
    <mergeCell ref="Q54:R54"/>
    <mergeCell ref="K54:M54"/>
    <mergeCell ref="K46:P46"/>
    <mergeCell ref="K47:M48"/>
    <mergeCell ref="N51:P51"/>
    <mergeCell ref="N52:P52"/>
    <mergeCell ref="N53:P53"/>
    <mergeCell ref="N54:P54"/>
    <mergeCell ref="N47:P47"/>
    <mergeCell ref="N48:P48"/>
    <mergeCell ref="N50:P50"/>
    <mergeCell ref="E51:G51"/>
    <mergeCell ref="E52:G52"/>
    <mergeCell ref="E53:G53"/>
    <mergeCell ref="H47:J47"/>
    <mergeCell ref="H48:J48"/>
    <mergeCell ref="H50:J50"/>
    <mergeCell ref="H51:J51"/>
    <mergeCell ref="B52:D52"/>
    <mergeCell ref="B53:D53"/>
    <mergeCell ref="B54:D54"/>
    <mergeCell ref="E46:J46"/>
    <mergeCell ref="H52:J52"/>
    <mergeCell ref="H53:J53"/>
    <mergeCell ref="H54:J54"/>
    <mergeCell ref="E47:G47"/>
    <mergeCell ref="E48:G48"/>
    <mergeCell ref="E50:G50"/>
  </mergeCells>
  <printOptions/>
  <pageMargins left="0.7874015748031497" right="0.7874015748031497" top="0.984251968503937" bottom="0.83" header="0.5118110236220472" footer="0.5118110236220472"/>
  <pageSetup horizontalDpi="600" verticalDpi="600" orientation="portrait" paperSize="9" r:id="rId1"/>
  <headerFooter alignWithMargins="0">
    <oddHeader>&amp;L&amp;8 202　　　議会 ・ 行財政&amp;R&amp;8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3">
      <selection activeCell="M8" sqref="M8"/>
    </sheetView>
  </sheetViews>
  <sheetFormatPr defaultColWidth="9.00390625" defaultRowHeight="13.5"/>
  <cols>
    <col min="1" max="1" width="11.875" style="139" customWidth="1"/>
    <col min="2" max="2" width="0.875" style="139" customWidth="1"/>
    <col min="3" max="12" width="7.375" style="139" customWidth="1"/>
    <col min="13" max="16384" width="9.00390625" style="139" customWidth="1"/>
  </cols>
  <sheetData>
    <row r="1" spans="1:12" s="138" customFormat="1" ht="26.25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ht="22.5" customHeight="1">
      <c r="A2" s="30" t="s">
        <v>67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141" customFormat="1" ht="16.5" customHeight="1">
      <c r="A4" s="284" t="s">
        <v>135</v>
      </c>
      <c r="B4" s="68"/>
      <c r="C4" s="255" t="s">
        <v>184</v>
      </c>
      <c r="D4" s="287"/>
      <c r="E4" s="287"/>
      <c r="F4" s="287"/>
      <c r="G4" s="287"/>
      <c r="H4" s="255" t="s">
        <v>183</v>
      </c>
      <c r="I4" s="287"/>
      <c r="J4" s="287"/>
      <c r="K4" s="287"/>
      <c r="L4" s="287"/>
    </row>
    <row r="5" spans="1:12" s="141" customFormat="1" ht="16.5" customHeight="1">
      <c r="A5" s="288"/>
      <c r="B5" s="61"/>
      <c r="C5" s="289" t="s">
        <v>177</v>
      </c>
      <c r="D5" s="264" t="s">
        <v>178</v>
      </c>
      <c r="E5" s="271"/>
      <c r="F5" s="248"/>
      <c r="G5" s="291" t="s">
        <v>187</v>
      </c>
      <c r="H5" s="289" t="s">
        <v>177</v>
      </c>
      <c r="I5" s="264" t="s">
        <v>178</v>
      </c>
      <c r="J5" s="271"/>
      <c r="K5" s="248"/>
      <c r="L5" s="291" t="s">
        <v>187</v>
      </c>
    </row>
    <row r="6" spans="1:12" s="141" customFormat="1" ht="16.5" customHeight="1">
      <c r="A6" s="285"/>
      <c r="B6" s="69"/>
      <c r="C6" s="290"/>
      <c r="D6" s="60" t="s">
        <v>179</v>
      </c>
      <c r="E6" s="59" t="s">
        <v>180</v>
      </c>
      <c r="F6" s="59" t="s">
        <v>181</v>
      </c>
      <c r="G6" s="226"/>
      <c r="H6" s="290"/>
      <c r="I6" s="59" t="s">
        <v>179</v>
      </c>
      <c r="J6" s="60" t="s">
        <v>180</v>
      </c>
      <c r="K6" s="59" t="s">
        <v>181</v>
      </c>
      <c r="L6" s="226"/>
    </row>
    <row r="7" spans="1:12" s="141" customFormat="1" ht="5.25" customHeight="1">
      <c r="A7" s="70"/>
      <c r="B7" s="64"/>
      <c r="C7" s="70"/>
      <c r="D7" s="124"/>
      <c r="E7" s="70"/>
      <c r="F7" s="70"/>
      <c r="G7" s="124"/>
      <c r="H7" s="62"/>
      <c r="I7" s="62"/>
      <c r="J7" s="124"/>
      <c r="K7" s="62"/>
      <c r="L7" s="62"/>
    </row>
    <row r="8" spans="1:13" ht="15" customHeight="1">
      <c r="A8" s="71" t="s">
        <v>73</v>
      </c>
      <c r="B8" s="72"/>
      <c r="C8" s="73">
        <v>2802</v>
      </c>
      <c r="D8" s="44">
        <v>1901</v>
      </c>
      <c r="E8" s="136">
        <v>750</v>
      </c>
      <c r="F8" s="73">
        <v>363</v>
      </c>
      <c r="G8" s="44">
        <v>538</v>
      </c>
      <c r="H8" s="73">
        <v>2916</v>
      </c>
      <c r="I8" s="43">
        <v>1161</v>
      </c>
      <c r="J8" s="42">
        <v>804</v>
      </c>
      <c r="K8" s="74">
        <v>368</v>
      </c>
      <c r="L8" s="75">
        <v>583</v>
      </c>
      <c r="M8" s="26"/>
    </row>
    <row r="9" spans="1:13" ht="15" customHeight="1">
      <c r="A9" s="71" t="s">
        <v>74</v>
      </c>
      <c r="B9" s="72"/>
      <c r="C9" s="73">
        <v>2755</v>
      </c>
      <c r="D9" s="44">
        <v>1135</v>
      </c>
      <c r="E9" s="44">
        <v>735</v>
      </c>
      <c r="F9" s="73">
        <v>356</v>
      </c>
      <c r="G9" s="44">
        <v>529</v>
      </c>
      <c r="H9" s="74">
        <v>2863</v>
      </c>
      <c r="I9" s="43">
        <v>1141</v>
      </c>
      <c r="J9" s="43">
        <v>789</v>
      </c>
      <c r="K9" s="74">
        <v>363</v>
      </c>
      <c r="L9" s="75">
        <v>570</v>
      </c>
      <c r="M9" s="26"/>
    </row>
    <row r="10" spans="1:13" ht="15" customHeight="1">
      <c r="A10" s="71" t="s">
        <v>75</v>
      </c>
      <c r="B10" s="72"/>
      <c r="C10" s="73">
        <v>15</v>
      </c>
      <c r="D10" s="44">
        <v>7</v>
      </c>
      <c r="E10" s="44">
        <v>3</v>
      </c>
      <c r="F10" s="73">
        <v>3</v>
      </c>
      <c r="G10" s="44">
        <v>2</v>
      </c>
      <c r="H10" s="74">
        <v>7</v>
      </c>
      <c r="I10" s="43">
        <v>3</v>
      </c>
      <c r="J10" s="43">
        <v>1</v>
      </c>
      <c r="K10" s="74" t="s">
        <v>173</v>
      </c>
      <c r="L10" s="75">
        <v>3</v>
      </c>
      <c r="M10" s="26"/>
    </row>
    <row r="11" spans="1:13" ht="15" customHeight="1">
      <c r="A11" s="71" t="s">
        <v>76</v>
      </c>
      <c r="B11" s="72"/>
      <c r="C11" s="73">
        <v>17</v>
      </c>
      <c r="D11" s="44">
        <v>2</v>
      </c>
      <c r="E11" s="44">
        <v>5</v>
      </c>
      <c r="F11" s="73">
        <v>3</v>
      </c>
      <c r="G11" s="44">
        <v>7</v>
      </c>
      <c r="H11" s="74">
        <v>29</v>
      </c>
      <c r="I11" s="43">
        <v>11</v>
      </c>
      <c r="J11" s="43">
        <v>6</v>
      </c>
      <c r="K11" s="74">
        <v>3</v>
      </c>
      <c r="L11" s="75">
        <v>9</v>
      </c>
      <c r="M11" s="26"/>
    </row>
    <row r="12" spans="1:13" ht="15" customHeight="1">
      <c r="A12" s="71" t="s">
        <v>77</v>
      </c>
      <c r="B12" s="72"/>
      <c r="C12" s="73">
        <v>15</v>
      </c>
      <c r="D12" s="44">
        <v>7</v>
      </c>
      <c r="E12" s="44">
        <v>7</v>
      </c>
      <c r="F12" s="73">
        <v>1</v>
      </c>
      <c r="G12" s="74" t="s">
        <v>173</v>
      </c>
      <c r="H12" s="74">
        <v>17</v>
      </c>
      <c r="I12" s="43">
        <v>6</v>
      </c>
      <c r="J12" s="43">
        <v>8</v>
      </c>
      <c r="K12" s="74">
        <v>2</v>
      </c>
      <c r="L12" s="76">
        <v>1</v>
      </c>
      <c r="M12" s="26"/>
    </row>
    <row r="13" spans="1:12" s="141" customFormat="1" ht="5.25" customHeight="1">
      <c r="A13" s="71"/>
      <c r="B13" s="72"/>
      <c r="C13" s="77"/>
      <c r="D13" s="77"/>
      <c r="E13" s="77"/>
      <c r="F13" s="77"/>
      <c r="G13" s="78"/>
      <c r="H13" s="79"/>
      <c r="I13" s="79"/>
      <c r="J13" s="133"/>
      <c r="K13" s="79"/>
      <c r="L13" s="79"/>
    </row>
    <row r="14" spans="1:12" ht="16.5" customHeight="1">
      <c r="A14" s="284" t="s">
        <v>135</v>
      </c>
      <c r="B14" s="68"/>
      <c r="C14" s="255" t="s">
        <v>182</v>
      </c>
      <c r="D14" s="265"/>
      <c r="E14" s="265"/>
      <c r="F14" s="265"/>
      <c r="G14" s="247"/>
      <c r="H14" s="292" t="s">
        <v>188</v>
      </c>
      <c r="I14" s="293"/>
      <c r="J14" s="293"/>
      <c r="K14" s="293"/>
      <c r="L14" s="293"/>
    </row>
    <row r="15" spans="1:12" ht="16.5" customHeight="1">
      <c r="A15" s="288"/>
      <c r="B15" s="61"/>
      <c r="C15" s="289" t="s">
        <v>177</v>
      </c>
      <c r="D15" s="264" t="s">
        <v>178</v>
      </c>
      <c r="E15" s="271"/>
      <c r="F15" s="248"/>
      <c r="G15" s="294" t="s">
        <v>187</v>
      </c>
      <c r="H15" s="296" t="s">
        <v>68</v>
      </c>
      <c r="I15" s="298" t="s">
        <v>69</v>
      </c>
      <c r="J15" s="299"/>
      <c r="K15" s="300"/>
      <c r="L15" s="301" t="s">
        <v>70</v>
      </c>
    </row>
    <row r="16" spans="1:12" ht="16.5" customHeight="1">
      <c r="A16" s="285"/>
      <c r="B16" s="69"/>
      <c r="C16" s="290"/>
      <c r="D16" s="126" t="s">
        <v>179</v>
      </c>
      <c r="E16" s="59" t="s">
        <v>180</v>
      </c>
      <c r="F16" s="59" t="s">
        <v>181</v>
      </c>
      <c r="G16" s="295"/>
      <c r="H16" s="297"/>
      <c r="I16" s="37" t="s">
        <v>29</v>
      </c>
      <c r="J16" s="125" t="s">
        <v>71</v>
      </c>
      <c r="K16" s="37" t="s">
        <v>72</v>
      </c>
      <c r="L16" s="302"/>
    </row>
    <row r="17" spans="1:12" ht="3.75" customHeight="1">
      <c r="A17" s="70"/>
      <c r="B17" s="64"/>
      <c r="C17" s="70"/>
      <c r="D17" s="70"/>
      <c r="E17" s="70"/>
      <c r="F17" s="70"/>
      <c r="G17" s="80"/>
      <c r="H17" s="6"/>
      <c r="I17" s="6"/>
      <c r="J17" s="134"/>
      <c r="K17" s="6"/>
      <c r="L17" s="6"/>
    </row>
    <row r="18" spans="1:12" ht="15" customHeight="1">
      <c r="A18" s="71" t="s">
        <v>73</v>
      </c>
      <c r="B18" s="72"/>
      <c r="C18" s="122">
        <v>2898</v>
      </c>
      <c r="D18" s="128">
        <v>1190</v>
      </c>
      <c r="E18" s="128">
        <v>779</v>
      </c>
      <c r="F18" s="122">
        <v>356</v>
      </c>
      <c r="G18" s="128">
        <v>573</v>
      </c>
      <c r="H18" s="96">
        <f>SUM(H19:H22)</f>
        <v>3128</v>
      </c>
      <c r="I18" s="96">
        <f>SUM(I19:I22)</f>
        <v>1236</v>
      </c>
      <c r="J18" s="96">
        <f>SUM(J19:J22)</f>
        <v>775</v>
      </c>
      <c r="K18" s="96">
        <f>SUM(K19:K22)</f>
        <v>426</v>
      </c>
      <c r="L18" s="96">
        <f>SUM(L19:L22)</f>
        <v>691</v>
      </c>
    </row>
    <row r="19" spans="1:13" ht="15" customHeight="1">
      <c r="A19" s="71" t="s">
        <v>74</v>
      </c>
      <c r="B19" s="72"/>
      <c r="C19" s="122">
        <v>2844</v>
      </c>
      <c r="D19" s="128">
        <v>1167</v>
      </c>
      <c r="E19" s="128">
        <v>764</v>
      </c>
      <c r="F19" s="122">
        <v>351</v>
      </c>
      <c r="G19" s="128">
        <v>562</v>
      </c>
      <c r="H19" s="96">
        <f>SUM(I19:L19)</f>
        <v>3073</v>
      </c>
      <c r="I19" s="96">
        <v>1209</v>
      </c>
      <c r="J19" s="96">
        <v>765</v>
      </c>
      <c r="K19" s="96">
        <v>418</v>
      </c>
      <c r="L19" s="96">
        <v>681</v>
      </c>
      <c r="M19" s="142"/>
    </row>
    <row r="20" spans="1:13" ht="15" customHeight="1">
      <c r="A20" s="71" t="s">
        <v>75</v>
      </c>
      <c r="B20" s="72"/>
      <c r="C20" s="122">
        <v>12</v>
      </c>
      <c r="D20" s="128">
        <v>5</v>
      </c>
      <c r="E20" s="128">
        <v>3</v>
      </c>
      <c r="F20" s="122">
        <v>1</v>
      </c>
      <c r="G20" s="128">
        <v>3</v>
      </c>
      <c r="H20" s="96">
        <f>SUM(I20:L20)</f>
        <v>14</v>
      </c>
      <c r="I20" s="96">
        <v>5</v>
      </c>
      <c r="J20" s="96">
        <v>4</v>
      </c>
      <c r="K20" s="96">
        <v>1</v>
      </c>
      <c r="L20" s="96">
        <v>4</v>
      </c>
      <c r="M20" s="142"/>
    </row>
    <row r="21" spans="1:13" ht="15" customHeight="1">
      <c r="A21" s="71" t="s">
        <v>76</v>
      </c>
      <c r="B21" s="72"/>
      <c r="C21" s="122">
        <v>21</v>
      </c>
      <c r="D21" s="128">
        <v>7</v>
      </c>
      <c r="E21" s="128">
        <v>4</v>
      </c>
      <c r="F21" s="122">
        <v>4</v>
      </c>
      <c r="G21" s="128">
        <v>6</v>
      </c>
      <c r="H21" s="96">
        <f>SUM(I21:L21)</f>
        <v>22</v>
      </c>
      <c r="I21" s="96">
        <v>13</v>
      </c>
      <c r="J21" s="96">
        <v>2</v>
      </c>
      <c r="K21" s="96">
        <v>2</v>
      </c>
      <c r="L21" s="96">
        <v>5</v>
      </c>
      <c r="M21" s="142"/>
    </row>
    <row r="22" spans="1:13" ht="15" customHeight="1">
      <c r="A22" s="71" t="s">
        <v>77</v>
      </c>
      <c r="B22" s="72"/>
      <c r="C22" s="122">
        <v>21</v>
      </c>
      <c r="D22" s="128">
        <v>11</v>
      </c>
      <c r="E22" s="128">
        <v>8</v>
      </c>
      <c r="F22" s="74" t="s">
        <v>173</v>
      </c>
      <c r="G22" s="128">
        <v>2</v>
      </c>
      <c r="H22" s="96">
        <f>SUM(I22:L22)</f>
        <v>19</v>
      </c>
      <c r="I22" s="96">
        <v>9</v>
      </c>
      <c r="J22" s="96">
        <v>4</v>
      </c>
      <c r="K22" s="96">
        <v>5</v>
      </c>
      <c r="L22" s="96">
        <v>1</v>
      </c>
      <c r="M22" s="142"/>
    </row>
    <row r="23" spans="1:12" s="141" customFormat="1" ht="5.25" customHeight="1">
      <c r="A23" s="81"/>
      <c r="B23" s="82"/>
      <c r="C23" s="83"/>
      <c r="D23" s="83"/>
      <c r="E23" s="83"/>
      <c r="F23" s="83"/>
      <c r="G23" s="123"/>
      <c r="H23" s="145"/>
      <c r="I23" s="145"/>
      <c r="J23" s="146"/>
      <c r="K23" s="145"/>
      <c r="L23" s="145"/>
    </row>
    <row r="24" spans="1:12" ht="13.5">
      <c r="A24" s="67" t="s">
        <v>153</v>
      </c>
      <c r="B24" s="65"/>
      <c r="C24" s="65"/>
      <c r="D24" s="65"/>
      <c r="E24" s="65"/>
      <c r="F24" s="65"/>
      <c r="G24" s="36"/>
      <c r="H24" s="36"/>
      <c r="I24" s="36"/>
      <c r="J24" s="36"/>
      <c r="K24" s="36"/>
      <c r="L24" s="36"/>
    </row>
    <row r="25" spans="7:12" ht="13.5">
      <c r="G25" s="142"/>
      <c r="H25" s="142"/>
      <c r="I25" s="142"/>
      <c r="J25" s="142"/>
      <c r="K25" s="142"/>
      <c r="L25" s="142"/>
    </row>
    <row r="28" spans="1:12" ht="22.5" customHeight="1">
      <c r="A28" s="30" t="s">
        <v>78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12" s="141" customFormat="1" ht="16.5" customHeight="1">
      <c r="A30" s="284" t="s">
        <v>23</v>
      </c>
      <c r="B30" s="68"/>
      <c r="C30" s="255" t="s">
        <v>79</v>
      </c>
      <c r="D30" s="265"/>
      <c r="E30" s="265"/>
      <c r="F30" s="247"/>
      <c r="G30" s="121" t="s">
        <v>186</v>
      </c>
      <c r="H30" s="121" t="s">
        <v>185</v>
      </c>
      <c r="I30" s="148"/>
      <c r="J30" s="104"/>
      <c r="K30" s="104"/>
      <c r="L30" s="144"/>
    </row>
    <row r="31" spans="1:11" s="141" customFormat="1" ht="16.5" customHeight="1">
      <c r="A31" s="285"/>
      <c r="B31" s="69"/>
      <c r="C31" s="60" t="s">
        <v>3</v>
      </c>
      <c r="D31" s="60" t="s">
        <v>80</v>
      </c>
      <c r="E31" s="60" t="s">
        <v>81</v>
      </c>
      <c r="F31" s="60" t="s">
        <v>82</v>
      </c>
      <c r="G31" s="60" t="s">
        <v>49</v>
      </c>
      <c r="H31" s="60" t="s">
        <v>49</v>
      </c>
      <c r="I31" s="148"/>
      <c r="J31" s="104"/>
      <c r="K31" s="104"/>
    </row>
    <row r="32" spans="1:11" s="141" customFormat="1" ht="5.25" customHeight="1">
      <c r="A32" s="70"/>
      <c r="B32" s="64"/>
      <c r="C32" s="132"/>
      <c r="D32" s="131"/>
      <c r="E32" s="131"/>
      <c r="F32" s="131"/>
      <c r="G32" s="131"/>
      <c r="H32" s="131"/>
      <c r="I32" s="148"/>
      <c r="J32" s="135"/>
      <c r="K32" s="135"/>
    </row>
    <row r="33" spans="1:11" s="141" customFormat="1" ht="15" customHeight="1">
      <c r="A33" s="84">
        <v>17</v>
      </c>
      <c r="B33" s="85"/>
      <c r="C33" s="129">
        <v>580</v>
      </c>
      <c r="D33" s="127">
        <v>289</v>
      </c>
      <c r="E33" s="127">
        <v>289</v>
      </c>
      <c r="F33" s="127">
        <v>2</v>
      </c>
      <c r="G33" s="127">
        <v>17</v>
      </c>
      <c r="H33" s="127">
        <v>732</v>
      </c>
      <c r="I33" s="148"/>
      <c r="J33" s="128"/>
      <c r="K33" s="128"/>
    </row>
    <row r="34" spans="1:11" s="141" customFormat="1" ht="15" customHeight="1">
      <c r="A34" s="84">
        <v>18</v>
      </c>
      <c r="B34" s="85"/>
      <c r="C34" s="129">
        <v>561</v>
      </c>
      <c r="D34" s="127">
        <v>280</v>
      </c>
      <c r="E34" s="127">
        <v>280</v>
      </c>
      <c r="F34" s="127">
        <v>1</v>
      </c>
      <c r="G34" s="127">
        <v>5</v>
      </c>
      <c r="H34" s="127">
        <v>671</v>
      </c>
      <c r="I34" s="148"/>
      <c r="J34" s="128"/>
      <c r="K34" s="128"/>
    </row>
    <row r="35" spans="1:11" s="141" customFormat="1" ht="15" customHeight="1">
      <c r="A35" s="86">
        <v>19</v>
      </c>
      <c r="B35" s="87"/>
      <c r="C35" s="130">
        <v>572</v>
      </c>
      <c r="D35" s="128">
        <v>286</v>
      </c>
      <c r="E35" s="128">
        <v>286</v>
      </c>
      <c r="F35" s="122" t="s">
        <v>173</v>
      </c>
      <c r="G35" s="128">
        <v>5</v>
      </c>
      <c r="H35" s="128">
        <v>768</v>
      </c>
      <c r="I35" s="148"/>
      <c r="J35" s="128"/>
      <c r="K35" s="128"/>
    </row>
    <row r="36" spans="1:11" s="141" customFormat="1" ht="15" customHeight="1">
      <c r="A36" s="86">
        <v>20</v>
      </c>
      <c r="B36" s="87"/>
      <c r="C36" s="130">
        <v>582</v>
      </c>
      <c r="D36" s="128">
        <v>291</v>
      </c>
      <c r="E36" s="128">
        <v>291</v>
      </c>
      <c r="F36" s="122" t="s">
        <v>173</v>
      </c>
      <c r="G36" s="128">
        <v>5</v>
      </c>
      <c r="H36" s="128">
        <v>719</v>
      </c>
      <c r="I36" s="148"/>
      <c r="J36" s="128"/>
      <c r="K36" s="128"/>
    </row>
    <row r="37" spans="1:11" ht="15" customHeight="1">
      <c r="A37" s="14">
        <v>21</v>
      </c>
      <c r="B37" s="66"/>
      <c r="C37" s="155">
        <f>SUM(D37:F37)</f>
        <v>581</v>
      </c>
      <c r="D37" s="96">
        <v>290</v>
      </c>
      <c r="E37" s="96">
        <v>290</v>
      </c>
      <c r="F37" s="128">
        <v>1</v>
      </c>
      <c r="G37" s="96">
        <v>5</v>
      </c>
      <c r="H37" s="96">
        <v>880</v>
      </c>
      <c r="I37" s="149"/>
      <c r="J37" s="96"/>
      <c r="K37" s="96"/>
    </row>
    <row r="38" spans="1:12" ht="5.25" customHeight="1">
      <c r="A38" s="150"/>
      <c r="B38" s="151"/>
      <c r="C38" s="286"/>
      <c r="D38" s="286"/>
      <c r="E38" s="152"/>
      <c r="F38" s="154"/>
      <c r="G38" s="154"/>
      <c r="H38" s="154"/>
      <c r="I38" s="149"/>
      <c r="J38" s="153"/>
      <c r="K38" s="153"/>
      <c r="L38" s="143"/>
    </row>
    <row r="39" spans="1:12" ht="13.5">
      <c r="A39" s="40" t="s">
        <v>154</v>
      </c>
      <c r="B39" s="36"/>
      <c r="C39" s="36"/>
      <c r="D39" s="36"/>
      <c r="E39" s="36"/>
      <c r="F39" s="36"/>
      <c r="G39" s="36"/>
      <c r="H39" s="36"/>
      <c r="I39" s="7"/>
      <c r="J39" s="7"/>
      <c r="K39" s="7"/>
      <c r="L39" s="10"/>
    </row>
    <row r="40" spans="1:11" ht="13.5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</row>
    <row r="41" spans="1:11" ht="13.5">
      <c r="A41" s="142"/>
      <c r="B41" s="142"/>
      <c r="C41" s="142"/>
      <c r="D41" s="142"/>
      <c r="E41" s="142"/>
      <c r="F41" s="142"/>
      <c r="G41" s="142"/>
      <c r="H41" s="142"/>
      <c r="I41" s="142"/>
      <c r="J41" s="142"/>
      <c r="K41" s="142"/>
    </row>
  </sheetData>
  <mergeCells count="21">
    <mergeCell ref="H14:L14"/>
    <mergeCell ref="G15:G16"/>
    <mergeCell ref="A14:A16"/>
    <mergeCell ref="C15:C16"/>
    <mergeCell ref="H15:H16"/>
    <mergeCell ref="I15:K15"/>
    <mergeCell ref="L15:L16"/>
    <mergeCell ref="D15:F15"/>
    <mergeCell ref="H4:L4"/>
    <mergeCell ref="A4:A6"/>
    <mergeCell ref="C5:C6"/>
    <mergeCell ref="H5:H6"/>
    <mergeCell ref="L5:L6"/>
    <mergeCell ref="G5:G6"/>
    <mergeCell ref="D5:F5"/>
    <mergeCell ref="I5:K5"/>
    <mergeCell ref="A30:A31"/>
    <mergeCell ref="C30:F30"/>
    <mergeCell ref="C38:D38"/>
    <mergeCell ref="C4:G4"/>
    <mergeCell ref="C14:G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&amp;L&amp;8 &amp;R&amp;8議会・行財政　　　203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zoomScale="115" zoomScaleNormal="115" workbookViewId="0" topLeftCell="A1">
      <selection activeCell="I31" sqref="I31"/>
    </sheetView>
  </sheetViews>
  <sheetFormatPr defaultColWidth="9.00390625" defaultRowHeight="13.5"/>
  <cols>
    <col min="1" max="2" width="6.25390625" style="142" customWidth="1"/>
    <col min="3" max="3" width="6.75390625" style="142" customWidth="1"/>
    <col min="4" max="4" width="5.625" style="142" customWidth="1"/>
    <col min="5" max="5" width="6.75390625" style="142" customWidth="1"/>
    <col min="6" max="6" width="5.625" style="142" customWidth="1"/>
    <col min="7" max="7" width="6.75390625" style="142" customWidth="1"/>
    <col min="8" max="8" width="5.625" style="142" customWidth="1"/>
    <col min="9" max="9" width="6.75390625" style="142" customWidth="1"/>
    <col min="10" max="10" width="5.625" style="142" customWidth="1"/>
    <col min="11" max="11" width="6.75390625" style="142" customWidth="1"/>
    <col min="12" max="12" width="5.625" style="142" customWidth="1"/>
    <col min="13" max="13" width="6.75390625" style="142" customWidth="1"/>
    <col min="14" max="14" width="5.625" style="142" customWidth="1"/>
    <col min="15" max="15" width="6.75390625" style="142" customWidth="1"/>
    <col min="16" max="16384" width="9.00390625" style="142" customWidth="1"/>
  </cols>
  <sheetData>
    <row r="1" spans="1:15" s="160" customFormat="1" ht="26.2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22.5" customHeight="1">
      <c r="A2" s="31" t="s">
        <v>128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3.5">
      <c r="A3" s="89" t="s">
        <v>136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s="145" customFormat="1" ht="15" customHeight="1">
      <c r="A4" s="210" t="s">
        <v>83</v>
      </c>
      <c r="B4" s="210" t="s">
        <v>3</v>
      </c>
      <c r="C4" s="212"/>
      <c r="D4" s="212" t="s">
        <v>84</v>
      </c>
      <c r="E4" s="212"/>
      <c r="F4" s="212" t="s">
        <v>85</v>
      </c>
      <c r="G4" s="212"/>
      <c r="H4" s="212" t="s">
        <v>86</v>
      </c>
      <c r="I4" s="212"/>
      <c r="J4" s="212" t="s">
        <v>87</v>
      </c>
      <c r="K4" s="212"/>
      <c r="L4" s="212" t="s">
        <v>88</v>
      </c>
      <c r="M4" s="212"/>
      <c r="N4" s="212" t="s">
        <v>89</v>
      </c>
      <c r="O4" s="216"/>
    </row>
    <row r="5" spans="1:15" s="145" customFormat="1" ht="15" customHeight="1">
      <c r="A5" s="211"/>
      <c r="B5" s="46" t="s">
        <v>90</v>
      </c>
      <c r="C5" s="47" t="s">
        <v>91</v>
      </c>
      <c r="D5" s="47" t="s">
        <v>90</v>
      </c>
      <c r="E5" s="47" t="s">
        <v>91</v>
      </c>
      <c r="F5" s="47" t="s">
        <v>90</v>
      </c>
      <c r="G5" s="47" t="s">
        <v>91</v>
      </c>
      <c r="H5" s="47" t="s">
        <v>90</v>
      </c>
      <c r="I5" s="47" t="s">
        <v>91</v>
      </c>
      <c r="J5" s="47" t="s">
        <v>90</v>
      </c>
      <c r="K5" s="47" t="s">
        <v>91</v>
      </c>
      <c r="L5" s="47" t="s">
        <v>90</v>
      </c>
      <c r="M5" s="47" t="s">
        <v>91</v>
      </c>
      <c r="N5" s="47" t="s">
        <v>90</v>
      </c>
      <c r="O5" s="49" t="s">
        <v>91</v>
      </c>
    </row>
    <row r="6" spans="1:15" s="145" customFormat="1" ht="4.5" customHeight="1">
      <c r="A6" s="94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s="145" customFormat="1" ht="13.5">
      <c r="A7" s="87">
        <v>17</v>
      </c>
      <c r="B7" s="91">
        <v>7526</v>
      </c>
      <c r="C7" s="118">
        <v>122131</v>
      </c>
      <c r="D7" s="91">
        <v>881</v>
      </c>
      <c r="E7" s="118">
        <v>37088</v>
      </c>
      <c r="F7" s="91">
        <v>655</v>
      </c>
      <c r="G7" s="118">
        <v>6931</v>
      </c>
      <c r="H7" s="91">
        <v>840</v>
      </c>
      <c r="I7" s="118">
        <v>15065</v>
      </c>
      <c r="J7" s="91">
        <v>689</v>
      </c>
      <c r="K7" s="118">
        <v>7571</v>
      </c>
      <c r="L7" s="91">
        <v>747</v>
      </c>
      <c r="M7" s="118">
        <v>9949</v>
      </c>
      <c r="N7" s="91">
        <v>663</v>
      </c>
      <c r="O7" s="118">
        <v>12699</v>
      </c>
    </row>
    <row r="8" spans="1:15" s="145" customFormat="1" ht="13.5">
      <c r="A8" s="87">
        <v>18</v>
      </c>
      <c r="B8" s="91">
        <v>7265</v>
      </c>
      <c r="C8" s="118">
        <v>121399</v>
      </c>
      <c r="D8" s="91">
        <v>908</v>
      </c>
      <c r="E8" s="118">
        <v>40078</v>
      </c>
      <c r="F8" s="91">
        <v>643</v>
      </c>
      <c r="G8" s="118">
        <v>6970</v>
      </c>
      <c r="H8" s="91">
        <v>831</v>
      </c>
      <c r="I8" s="118">
        <v>14648</v>
      </c>
      <c r="J8" s="91">
        <v>677</v>
      </c>
      <c r="K8" s="118">
        <v>7930</v>
      </c>
      <c r="L8" s="91">
        <v>700</v>
      </c>
      <c r="M8" s="118">
        <v>9653</v>
      </c>
      <c r="N8" s="91">
        <v>640</v>
      </c>
      <c r="O8" s="118">
        <v>12099</v>
      </c>
    </row>
    <row r="9" spans="1:15" s="145" customFormat="1" ht="13.5">
      <c r="A9" s="87">
        <v>19</v>
      </c>
      <c r="B9" s="91">
        <v>7123</v>
      </c>
      <c r="C9" s="118">
        <v>117888</v>
      </c>
      <c r="D9" s="91">
        <v>888</v>
      </c>
      <c r="E9" s="118">
        <v>37957</v>
      </c>
      <c r="F9" s="91">
        <v>624</v>
      </c>
      <c r="G9" s="118">
        <v>7004</v>
      </c>
      <c r="H9" s="91">
        <v>774</v>
      </c>
      <c r="I9" s="118">
        <v>13153</v>
      </c>
      <c r="J9" s="91">
        <v>659</v>
      </c>
      <c r="K9" s="118">
        <v>7105</v>
      </c>
      <c r="L9" s="91">
        <v>731</v>
      </c>
      <c r="M9" s="118">
        <v>10086</v>
      </c>
      <c r="N9" s="91">
        <v>656</v>
      </c>
      <c r="O9" s="118">
        <v>12668</v>
      </c>
    </row>
    <row r="10" spans="1:15" s="145" customFormat="1" ht="13.5">
      <c r="A10" s="87">
        <v>20</v>
      </c>
      <c r="B10" s="91">
        <v>6388</v>
      </c>
      <c r="C10" s="118">
        <v>146663</v>
      </c>
      <c r="D10" s="91">
        <v>857</v>
      </c>
      <c r="E10" s="118">
        <v>52793</v>
      </c>
      <c r="F10" s="91">
        <v>639</v>
      </c>
      <c r="G10" s="118">
        <v>10134</v>
      </c>
      <c r="H10" s="91">
        <v>805</v>
      </c>
      <c r="I10" s="118">
        <v>16392</v>
      </c>
      <c r="J10" s="91">
        <v>565</v>
      </c>
      <c r="K10" s="118">
        <v>9345</v>
      </c>
      <c r="L10" s="91">
        <v>736</v>
      </c>
      <c r="M10" s="118">
        <v>11336</v>
      </c>
      <c r="N10" s="91">
        <v>628</v>
      </c>
      <c r="O10" s="118">
        <v>13892</v>
      </c>
    </row>
    <row r="11" spans="1:15" ht="13.5">
      <c r="A11" s="66">
        <v>21</v>
      </c>
      <c r="B11" s="180">
        <f>D11+F11+H11+J11+L11+N11+B20+D20+F20+H20+J20+L20</f>
        <v>6653</v>
      </c>
      <c r="C11" s="181">
        <f>E11+G11+I11+K11+M11+O11+C20+E20+G20+I20+K20+M20</f>
        <v>116924</v>
      </c>
      <c r="D11" s="182">
        <v>872</v>
      </c>
      <c r="E11" s="181">
        <v>42209</v>
      </c>
      <c r="F11" s="182">
        <v>678</v>
      </c>
      <c r="G11" s="181">
        <v>7979</v>
      </c>
      <c r="H11" s="182">
        <v>817</v>
      </c>
      <c r="I11" s="181">
        <v>13027</v>
      </c>
      <c r="J11" s="182">
        <v>576</v>
      </c>
      <c r="K11" s="181">
        <v>5893</v>
      </c>
      <c r="L11" s="182">
        <v>804</v>
      </c>
      <c r="M11" s="181">
        <v>10726</v>
      </c>
      <c r="N11" s="182">
        <v>635</v>
      </c>
      <c r="O11" s="181">
        <v>11936</v>
      </c>
    </row>
    <row r="12" ht="4.5" customHeight="1">
      <c r="A12" s="177"/>
    </row>
    <row r="13" spans="1:15" s="145" customFormat="1" ht="15" customHeight="1">
      <c r="A13" s="210" t="s">
        <v>83</v>
      </c>
      <c r="B13" s="210" t="s">
        <v>92</v>
      </c>
      <c r="C13" s="212"/>
      <c r="D13" s="212" t="s">
        <v>93</v>
      </c>
      <c r="E13" s="212"/>
      <c r="F13" s="212" t="s">
        <v>94</v>
      </c>
      <c r="G13" s="212"/>
      <c r="H13" s="212" t="s">
        <v>95</v>
      </c>
      <c r="I13" s="212"/>
      <c r="J13" s="212" t="s">
        <v>96</v>
      </c>
      <c r="K13" s="212"/>
      <c r="L13" s="212" t="s">
        <v>97</v>
      </c>
      <c r="M13" s="216"/>
      <c r="N13" s="178"/>
      <c r="O13" s="178"/>
    </row>
    <row r="14" spans="1:15" s="145" customFormat="1" ht="15" customHeight="1">
      <c r="A14" s="211"/>
      <c r="B14" s="46" t="s">
        <v>90</v>
      </c>
      <c r="C14" s="47" t="s">
        <v>91</v>
      </c>
      <c r="D14" s="47" t="s">
        <v>90</v>
      </c>
      <c r="E14" s="47" t="s">
        <v>91</v>
      </c>
      <c r="F14" s="47" t="s">
        <v>90</v>
      </c>
      <c r="G14" s="47" t="s">
        <v>91</v>
      </c>
      <c r="H14" s="47" t="s">
        <v>90</v>
      </c>
      <c r="I14" s="47" t="s">
        <v>91</v>
      </c>
      <c r="J14" s="47" t="s">
        <v>90</v>
      </c>
      <c r="K14" s="47" t="s">
        <v>91</v>
      </c>
      <c r="L14" s="47" t="s">
        <v>90</v>
      </c>
      <c r="M14" s="49" t="s">
        <v>91</v>
      </c>
      <c r="N14" s="148"/>
      <c r="O14" s="148"/>
    </row>
    <row r="15" spans="1:13" s="145" customFormat="1" ht="4.5" customHeight="1">
      <c r="A15" s="94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spans="1:15" ht="13.5">
      <c r="A16" s="87">
        <v>17</v>
      </c>
      <c r="B16" s="91">
        <v>628</v>
      </c>
      <c r="C16" s="118">
        <v>11119</v>
      </c>
      <c r="D16" s="91">
        <v>591</v>
      </c>
      <c r="E16" s="118">
        <v>7085</v>
      </c>
      <c r="F16" s="91">
        <v>560</v>
      </c>
      <c r="G16" s="118">
        <v>5216</v>
      </c>
      <c r="H16" s="91">
        <v>544</v>
      </c>
      <c r="I16" s="118">
        <v>4259</v>
      </c>
      <c r="J16" s="91">
        <v>116</v>
      </c>
      <c r="K16" s="118">
        <v>620</v>
      </c>
      <c r="L16" s="91">
        <v>612</v>
      </c>
      <c r="M16" s="118">
        <v>4529</v>
      </c>
      <c r="N16" s="2"/>
      <c r="O16" s="2"/>
    </row>
    <row r="17" spans="1:15" ht="13.5">
      <c r="A17" s="87">
        <v>18</v>
      </c>
      <c r="B17" s="91">
        <v>605</v>
      </c>
      <c r="C17" s="118">
        <v>10221</v>
      </c>
      <c r="D17" s="91">
        <v>564</v>
      </c>
      <c r="E17" s="118">
        <v>6343</v>
      </c>
      <c r="F17" s="91">
        <v>520</v>
      </c>
      <c r="G17" s="118">
        <v>4715</v>
      </c>
      <c r="H17" s="91">
        <v>466</v>
      </c>
      <c r="I17" s="118">
        <v>3814</v>
      </c>
      <c r="J17" s="91">
        <v>93</v>
      </c>
      <c r="K17" s="118">
        <v>476</v>
      </c>
      <c r="L17" s="91">
        <v>618</v>
      </c>
      <c r="M17" s="118">
        <v>4452</v>
      </c>
      <c r="N17" s="2"/>
      <c r="O17" s="2"/>
    </row>
    <row r="18" spans="1:15" ht="13.5">
      <c r="A18" s="87">
        <v>19</v>
      </c>
      <c r="B18" s="92">
        <v>546</v>
      </c>
      <c r="C18" s="119">
        <v>9381</v>
      </c>
      <c r="D18" s="92">
        <v>502</v>
      </c>
      <c r="E18" s="119">
        <v>6291</v>
      </c>
      <c r="F18" s="92">
        <v>478</v>
      </c>
      <c r="G18" s="119">
        <v>4701</v>
      </c>
      <c r="H18" s="92">
        <v>492</v>
      </c>
      <c r="I18" s="119">
        <v>4270</v>
      </c>
      <c r="J18" s="92">
        <v>102</v>
      </c>
      <c r="K18" s="119">
        <v>493</v>
      </c>
      <c r="L18" s="92">
        <v>671</v>
      </c>
      <c r="M18" s="119">
        <v>4779</v>
      </c>
      <c r="N18" s="2"/>
      <c r="O18" s="2"/>
    </row>
    <row r="19" spans="1:15" ht="13.5">
      <c r="A19" s="87">
        <v>20</v>
      </c>
      <c r="B19" s="92">
        <v>563</v>
      </c>
      <c r="C19" s="119">
        <v>12361</v>
      </c>
      <c r="D19" s="92">
        <v>187</v>
      </c>
      <c r="E19" s="119">
        <v>2912</v>
      </c>
      <c r="F19" s="92">
        <v>518</v>
      </c>
      <c r="G19" s="119">
        <v>7882</v>
      </c>
      <c r="H19" s="92">
        <v>539</v>
      </c>
      <c r="I19" s="119">
        <v>7229</v>
      </c>
      <c r="J19" s="92">
        <v>93</v>
      </c>
      <c r="K19" s="119">
        <v>543</v>
      </c>
      <c r="L19" s="92">
        <v>258</v>
      </c>
      <c r="M19" s="119">
        <v>1844</v>
      </c>
      <c r="N19" s="2"/>
      <c r="O19" s="2"/>
    </row>
    <row r="20" spans="1:15" ht="13.5">
      <c r="A20" s="66">
        <v>21</v>
      </c>
      <c r="B20" s="180">
        <v>588</v>
      </c>
      <c r="C20" s="181">
        <v>10529</v>
      </c>
      <c r="D20" s="182">
        <v>551</v>
      </c>
      <c r="E20" s="181">
        <v>6398</v>
      </c>
      <c r="F20" s="182">
        <v>190</v>
      </c>
      <c r="G20" s="181">
        <v>1124</v>
      </c>
      <c r="H20" s="182">
        <v>589</v>
      </c>
      <c r="I20" s="181">
        <v>4553</v>
      </c>
      <c r="J20" s="182">
        <v>101</v>
      </c>
      <c r="K20" s="181">
        <v>691</v>
      </c>
      <c r="L20" s="182">
        <v>252</v>
      </c>
      <c r="M20" s="181">
        <v>1859</v>
      </c>
      <c r="N20" s="2"/>
      <c r="O20" s="2"/>
    </row>
    <row r="21" spans="1:15" ht="4.5" customHeight="1">
      <c r="A21" s="151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</row>
    <row r="22" spans="1:15" ht="11.2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7"/>
      <c r="O22" s="7"/>
    </row>
    <row r="23" spans="1:15" ht="7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1.2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3.5">
      <c r="A25" s="89" t="s">
        <v>137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6" s="145" customFormat="1" ht="15" customHeight="1">
      <c r="A26" s="210" t="s">
        <v>83</v>
      </c>
      <c r="B26" s="210" t="s">
        <v>3</v>
      </c>
      <c r="C26" s="212"/>
      <c r="D26" s="212" t="s">
        <v>84</v>
      </c>
      <c r="E26" s="212"/>
      <c r="F26" s="212" t="s">
        <v>87</v>
      </c>
      <c r="G26" s="212"/>
      <c r="H26" s="212" t="s">
        <v>88</v>
      </c>
      <c r="I26" s="212"/>
      <c r="J26" s="212" t="s">
        <v>89</v>
      </c>
      <c r="K26" s="212"/>
      <c r="L26" s="212" t="s">
        <v>93</v>
      </c>
      <c r="M26" s="212"/>
      <c r="N26" s="212" t="s">
        <v>94</v>
      </c>
      <c r="O26" s="216"/>
      <c r="P26" s="148"/>
    </row>
    <row r="27" spans="1:16" s="145" customFormat="1" ht="15" customHeight="1">
      <c r="A27" s="211"/>
      <c r="B27" s="46" t="s">
        <v>90</v>
      </c>
      <c r="C27" s="47" t="s">
        <v>91</v>
      </c>
      <c r="D27" s="47" t="s">
        <v>90</v>
      </c>
      <c r="E27" s="47" t="s">
        <v>91</v>
      </c>
      <c r="F27" s="47" t="s">
        <v>90</v>
      </c>
      <c r="G27" s="47" t="s">
        <v>91</v>
      </c>
      <c r="H27" s="47" t="s">
        <v>90</v>
      </c>
      <c r="I27" s="47" t="s">
        <v>91</v>
      </c>
      <c r="J27" s="47" t="s">
        <v>90</v>
      </c>
      <c r="K27" s="47" t="s">
        <v>91</v>
      </c>
      <c r="L27" s="47" t="s">
        <v>90</v>
      </c>
      <c r="M27" s="47" t="s">
        <v>91</v>
      </c>
      <c r="N27" s="47" t="s">
        <v>90</v>
      </c>
      <c r="O27" s="49" t="s">
        <v>91</v>
      </c>
      <c r="P27" s="148"/>
    </row>
    <row r="28" spans="1:16" s="145" customFormat="1" ht="4.5" customHeight="1">
      <c r="A28" s="94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148"/>
    </row>
    <row r="29" spans="1:16" s="145" customFormat="1" ht="13.5">
      <c r="A29" s="87">
        <v>17</v>
      </c>
      <c r="B29" s="91">
        <v>3351</v>
      </c>
      <c r="C29" s="118">
        <v>54118</v>
      </c>
      <c r="D29" s="91">
        <v>818</v>
      </c>
      <c r="E29" s="118">
        <v>19023</v>
      </c>
      <c r="F29" s="91">
        <v>438</v>
      </c>
      <c r="G29" s="118">
        <v>4558</v>
      </c>
      <c r="H29" s="91">
        <v>558</v>
      </c>
      <c r="I29" s="118">
        <v>9023</v>
      </c>
      <c r="J29" s="91">
        <v>642</v>
      </c>
      <c r="K29" s="118">
        <v>9280</v>
      </c>
      <c r="L29" s="91">
        <v>423</v>
      </c>
      <c r="M29" s="118">
        <v>5890</v>
      </c>
      <c r="N29" s="91">
        <v>423</v>
      </c>
      <c r="O29" s="118">
        <v>5890</v>
      </c>
      <c r="P29" s="148"/>
    </row>
    <row r="30" spans="1:16" s="145" customFormat="1" ht="13.5">
      <c r="A30" s="87">
        <v>18</v>
      </c>
      <c r="B30" s="91">
        <v>3376</v>
      </c>
      <c r="C30" s="118">
        <v>57945</v>
      </c>
      <c r="D30" s="91">
        <v>793</v>
      </c>
      <c r="E30" s="118">
        <v>18320</v>
      </c>
      <c r="F30" s="91">
        <v>436</v>
      </c>
      <c r="G30" s="118">
        <v>5425</v>
      </c>
      <c r="H30" s="91">
        <v>615</v>
      </c>
      <c r="I30" s="118">
        <v>9742</v>
      </c>
      <c r="J30" s="91">
        <v>664</v>
      </c>
      <c r="K30" s="118">
        <v>11185</v>
      </c>
      <c r="L30" s="91">
        <v>411</v>
      </c>
      <c r="M30" s="118">
        <v>6452</v>
      </c>
      <c r="N30" s="91">
        <v>410</v>
      </c>
      <c r="O30" s="118">
        <v>6445</v>
      </c>
      <c r="P30" s="148"/>
    </row>
    <row r="31" spans="1:16" s="145" customFormat="1" ht="13.5">
      <c r="A31" s="87">
        <v>19</v>
      </c>
      <c r="B31" s="91">
        <v>3398</v>
      </c>
      <c r="C31" s="118">
        <v>52768</v>
      </c>
      <c r="D31" s="91">
        <v>785</v>
      </c>
      <c r="E31" s="118">
        <v>17033</v>
      </c>
      <c r="F31" s="91">
        <v>460</v>
      </c>
      <c r="G31" s="118">
        <v>4685</v>
      </c>
      <c r="H31" s="91">
        <v>589</v>
      </c>
      <c r="I31" s="118">
        <v>10010</v>
      </c>
      <c r="J31" s="91">
        <v>652</v>
      </c>
      <c r="K31" s="118">
        <v>8657</v>
      </c>
      <c r="L31" s="91">
        <v>432</v>
      </c>
      <c r="M31" s="118">
        <v>5869</v>
      </c>
      <c r="N31" s="91">
        <v>432</v>
      </c>
      <c r="O31" s="118">
        <v>5960</v>
      </c>
      <c r="P31" s="148"/>
    </row>
    <row r="32" spans="1:16" s="145" customFormat="1" ht="13.5">
      <c r="A32" s="87">
        <v>20</v>
      </c>
      <c r="B32" s="91">
        <v>3426</v>
      </c>
      <c r="C32" s="118">
        <v>57308</v>
      </c>
      <c r="D32" s="91">
        <v>778</v>
      </c>
      <c r="E32" s="118">
        <v>18623</v>
      </c>
      <c r="F32" s="91">
        <v>441</v>
      </c>
      <c r="G32" s="118">
        <v>5103</v>
      </c>
      <c r="H32" s="91">
        <v>608</v>
      </c>
      <c r="I32" s="118">
        <v>10593</v>
      </c>
      <c r="J32" s="91">
        <v>641</v>
      </c>
      <c r="K32" s="118">
        <v>9307</v>
      </c>
      <c r="L32" s="91">
        <v>432</v>
      </c>
      <c r="M32" s="118">
        <v>6113</v>
      </c>
      <c r="N32" s="91">
        <v>432</v>
      </c>
      <c r="O32" s="118">
        <v>6113</v>
      </c>
      <c r="P32" s="148"/>
    </row>
    <row r="33" spans="1:16" ht="13.5">
      <c r="A33" s="66">
        <v>21</v>
      </c>
      <c r="B33" s="180">
        <f>SUM(D33,F33,H33,J33,L33,N33,B42)</f>
        <v>3291</v>
      </c>
      <c r="C33" s="181">
        <f>SUM(E33,G33,I33,K33,M33,O33,C42)</f>
        <v>52238</v>
      </c>
      <c r="D33" s="182">
        <v>770</v>
      </c>
      <c r="E33" s="181">
        <v>17603</v>
      </c>
      <c r="F33" s="182">
        <v>544</v>
      </c>
      <c r="G33" s="181">
        <v>5540</v>
      </c>
      <c r="H33" s="182">
        <v>627</v>
      </c>
      <c r="I33" s="181">
        <v>10981</v>
      </c>
      <c r="J33" s="182">
        <v>657</v>
      </c>
      <c r="K33" s="181">
        <v>9060</v>
      </c>
      <c r="L33" s="182">
        <v>573</v>
      </c>
      <c r="M33" s="181">
        <v>8212</v>
      </c>
      <c r="N33" s="92" t="s">
        <v>207</v>
      </c>
      <c r="O33" s="119" t="s">
        <v>207</v>
      </c>
      <c r="P33" s="149"/>
    </row>
    <row r="34" ht="4.5" customHeight="1">
      <c r="A34" s="177"/>
    </row>
    <row r="35" spans="1:15" ht="15" customHeight="1">
      <c r="A35" s="210" t="s">
        <v>83</v>
      </c>
      <c r="B35" s="210" t="s">
        <v>96</v>
      </c>
      <c r="C35" s="216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171"/>
      <c r="O35" s="171"/>
    </row>
    <row r="36" spans="1:15" ht="15" customHeight="1">
      <c r="A36" s="211"/>
      <c r="B36" s="46" t="s">
        <v>90</v>
      </c>
      <c r="C36" s="49" t="s">
        <v>91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149"/>
      <c r="O36" s="149"/>
    </row>
    <row r="37" spans="1:3" s="145" customFormat="1" ht="4.5" customHeight="1">
      <c r="A37" s="94"/>
      <c r="B37" s="90"/>
      <c r="C37" s="90"/>
    </row>
    <row r="38" spans="1:3" s="145" customFormat="1" ht="13.5">
      <c r="A38" s="87">
        <v>17</v>
      </c>
      <c r="B38" s="91">
        <v>49</v>
      </c>
      <c r="C38" s="91">
        <v>454</v>
      </c>
    </row>
    <row r="39" spans="1:3" s="145" customFormat="1" ht="13.5">
      <c r="A39" s="87">
        <v>18</v>
      </c>
      <c r="B39" s="91">
        <v>47</v>
      </c>
      <c r="C39" s="91">
        <v>376</v>
      </c>
    </row>
    <row r="40" spans="1:4" ht="13.5">
      <c r="A40" s="87">
        <v>19</v>
      </c>
      <c r="B40" s="91">
        <v>48</v>
      </c>
      <c r="C40" s="91">
        <v>554</v>
      </c>
      <c r="D40" s="1"/>
    </row>
    <row r="41" spans="1:4" ht="13.5">
      <c r="A41" s="87">
        <v>20</v>
      </c>
      <c r="B41" s="91">
        <v>94</v>
      </c>
      <c r="C41" s="91">
        <v>1456</v>
      </c>
      <c r="D41" s="1"/>
    </row>
    <row r="42" spans="1:4" ht="13.5">
      <c r="A42" s="66">
        <v>21</v>
      </c>
      <c r="B42" s="180">
        <v>120</v>
      </c>
      <c r="C42" s="182">
        <v>842</v>
      </c>
      <c r="D42" s="1"/>
    </row>
    <row r="43" spans="1:3" ht="4.5" customHeight="1">
      <c r="A43" s="151"/>
      <c r="B43" s="149"/>
      <c r="C43" s="149"/>
    </row>
    <row r="44" spans="1:15" ht="11.25" customHeight="1">
      <c r="A44" s="179"/>
      <c r="B44" s="179"/>
      <c r="C44" s="179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15" ht="7.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</row>
    <row r="46" spans="1:15" ht="11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</row>
    <row r="47" spans="1:15" ht="13.5">
      <c r="A47" s="89" t="s">
        <v>138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s="145" customFormat="1" ht="15" customHeight="1">
      <c r="A48" s="210" t="s">
        <v>83</v>
      </c>
      <c r="B48" s="210" t="s">
        <v>3</v>
      </c>
      <c r="C48" s="212"/>
      <c r="D48" s="212" t="s">
        <v>85</v>
      </c>
      <c r="E48" s="212"/>
      <c r="F48" s="212" t="s">
        <v>98</v>
      </c>
      <c r="G48" s="212"/>
      <c r="H48" s="212" t="s">
        <v>99</v>
      </c>
      <c r="I48" s="212"/>
      <c r="J48" s="212" t="s">
        <v>86</v>
      </c>
      <c r="K48" s="212"/>
      <c r="L48" s="212" t="s">
        <v>88</v>
      </c>
      <c r="M48" s="212"/>
      <c r="N48" s="212" t="s">
        <v>89</v>
      </c>
      <c r="O48" s="216"/>
    </row>
    <row r="49" spans="1:15" s="145" customFormat="1" ht="15" customHeight="1">
      <c r="A49" s="211"/>
      <c r="B49" s="46" t="s">
        <v>90</v>
      </c>
      <c r="C49" s="47" t="s">
        <v>91</v>
      </c>
      <c r="D49" s="47" t="s">
        <v>90</v>
      </c>
      <c r="E49" s="47" t="s">
        <v>91</v>
      </c>
      <c r="F49" s="47" t="s">
        <v>90</v>
      </c>
      <c r="G49" s="47" t="s">
        <v>91</v>
      </c>
      <c r="H49" s="47" t="s">
        <v>90</v>
      </c>
      <c r="I49" s="47" t="s">
        <v>91</v>
      </c>
      <c r="J49" s="47" t="s">
        <v>90</v>
      </c>
      <c r="K49" s="47" t="s">
        <v>91</v>
      </c>
      <c r="L49" s="47" t="s">
        <v>90</v>
      </c>
      <c r="M49" s="47" t="s">
        <v>91</v>
      </c>
      <c r="N49" s="47" t="s">
        <v>90</v>
      </c>
      <c r="O49" s="49" t="s">
        <v>91</v>
      </c>
    </row>
    <row r="50" spans="1:15" s="145" customFormat="1" ht="4.5" customHeight="1">
      <c r="A50" s="94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s="145" customFormat="1" ht="13.5">
      <c r="A51" s="87">
        <v>17</v>
      </c>
      <c r="B51" s="91">
        <v>2138</v>
      </c>
      <c r="C51" s="118">
        <v>34652</v>
      </c>
      <c r="D51" s="91">
        <v>214</v>
      </c>
      <c r="E51" s="118">
        <v>3091</v>
      </c>
      <c r="F51" s="91">
        <v>86</v>
      </c>
      <c r="G51" s="118">
        <v>1668</v>
      </c>
      <c r="H51" s="91">
        <v>103</v>
      </c>
      <c r="I51" s="118">
        <v>1124</v>
      </c>
      <c r="J51" s="91">
        <v>568</v>
      </c>
      <c r="K51" s="118">
        <v>11988</v>
      </c>
      <c r="L51" s="91">
        <v>221</v>
      </c>
      <c r="M51" s="118">
        <v>5272</v>
      </c>
      <c r="N51" s="91">
        <v>259</v>
      </c>
      <c r="O51" s="118">
        <v>2670</v>
      </c>
    </row>
    <row r="52" spans="1:15" s="145" customFormat="1" ht="13.5">
      <c r="A52" s="87">
        <v>18</v>
      </c>
      <c r="B52" s="91">
        <v>2222</v>
      </c>
      <c r="C52" s="118">
        <v>34218</v>
      </c>
      <c r="D52" s="91">
        <v>264</v>
      </c>
      <c r="E52" s="118">
        <v>3571</v>
      </c>
      <c r="F52" s="91">
        <v>94</v>
      </c>
      <c r="G52" s="118">
        <v>1976</v>
      </c>
      <c r="H52" s="91">
        <v>121</v>
      </c>
      <c r="I52" s="118">
        <v>1310</v>
      </c>
      <c r="J52" s="91">
        <v>563</v>
      </c>
      <c r="K52" s="118">
        <v>11319</v>
      </c>
      <c r="L52" s="91">
        <v>221</v>
      </c>
      <c r="M52" s="118">
        <v>4659</v>
      </c>
      <c r="N52" s="91">
        <v>282</v>
      </c>
      <c r="O52" s="118">
        <v>3035</v>
      </c>
    </row>
    <row r="53" spans="1:15" s="145" customFormat="1" ht="13.5">
      <c r="A53" s="87">
        <v>19</v>
      </c>
      <c r="B53" s="91">
        <v>2286</v>
      </c>
      <c r="C53" s="118">
        <v>35058</v>
      </c>
      <c r="D53" s="91">
        <v>265</v>
      </c>
      <c r="E53" s="118">
        <v>4233</v>
      </c>
      <c r="F53" s="91">
        <v>107</v>
      </c>
      <c r="G53" s="118">
        <v>2071</v>
      </c>
      <c r="H53" s="91">
        <v>138</v>
      </c>
      <c r="I53" s="118">
        <v>1505</v>
      </c>
      <c r="J53" s="91">
        <v>595</v>
      </c>
      <c r="K53" s="118">
        <v>11458</v>
      </c>
      <c r="L53" s="91">
        <v>196</v>
      </c>
      <c r="M53" s="118">
        <v>3404</v>
      </c>
      <c r="N53" s="91">
        <v>305</v>
      </c>
      <c r="O53" s="118">
        <v>4810</v>
      </c>
    </row>
    <row r="54" spans="1:15" s="145" customFormat="1" ht="13.5">
      <c r="A54" s="87">
        <v>20</v>
      </c>
      <c r="B54" s="91">
        <v>2249</v>
      </c>
      <c r="C54" s="118">
        <v>33699</v>
      </c>
      <c r="D54" s="91">
        <v>224</v>
      </c>
      <c r="E54" s="118">
        <v>3135</v>
      </c>
      <c r="F54" s="91">
        <v>131</v>
      </c>
      <c r="G54" s="118">
        <v>1391</v>
      </c>
      <c r="H54" s="91">
        <v>139</v>
      </c>
      <c r="I54" s="118">
        <v>1338</v>
      </c>
      <c r="J54" s="91">
        <v>640</v>
      </c>
      <c r="K54" s="118">
        <v>12657</v>
      </c>
      <c r="L54" s="91">
        <v>188</v>
      </c>
      <c r="M54" s="118">
        <v>4007</v>
      </c>
      <c r="N54" s="91">
        <v>350</v>
      </c>
      <c r="O54" s="118">
        <v>4779</v>
      </c>
    </row>
    <row r="55" spans="1:15" ht="13.5">
      <c r="A55" s="66">
        <v>21</v>
      </c>
      <c r="B55" s="180">
        <f>D55+F55+H55+J55+L55+N55+B64+D64+F64+H64</f>
        <v>2732</v>
      </c>
      <c r="C55" s="181">
        <f>E55+G55+I55+K55+M55+O55+C64+E64+G64+I64</f>
        <v>42003</v>
      </c>
      <c r="D55" s="182">
        <v>255</v>
      </c>
      <c r="E55" s="181">
        <v>3797</v>
      </c>
      <c r="F55" s="182">
        <v>183</v>
      </c>
      <c r="G55" s="181">
        <v>2549</v>
      </c>
      <c r="H55" s="182">
        <v>153</v>
      </c>
      <c r="I55" s="181">
        <v>1689</v>
      </c>
      <c r="J55" s="182">
        <v>631</v>
      </c>
      <c r="K55" s="181">
        <v>13412</v>
      </c>
      <c r="L55" s="182">
        <v>238</v>
      </c>
      <c r="M55" s="181">
        <v>7147</v>
      </c>
      <c r="N55" s="182">
        <v>361</v>
      </c>
      <c r="O55" s="181">
        <v>4955</v>
      </c>
    </row>
    <row r="56" ht="4.5" customHeight="1">
      <c r="A56" s="177"/>
    </row>
    <row r="57" spans="1:15" ht="15" customHeight="1">
      <c r="A57" s="210" t="s">
        <v>83</v>
      </c>
      <c r="B57" s="210" t="s">
        <v>93</v>
      </c>
      <c r="C57" s="212"/>
      <c r="D57" s="212" t="s">
        <v>94</v>
      </c>
      <c r="E57" s="212"/>
      <c r="F57" s="212" t="s">
        <v>96</v>
      </c>
      <c r="G57" s="212"/>
      <c r="H57" s="212" t="s">
        <v>97</v>
      </c>
      <c r="I57" s="216"/>
      <c r="J57" s="88"/>
      <c r="K57" s="88"/>
      <c r="L57" s="88"/>
      <c r="M57" s="88"/>
      <c r="N57" s="171"/>
      <c r="O57" s="171"/>
    </row>
    <row r="58" spans="1:15" ht="15" customHeight="1">
      <c r="A58" s="211"/>
      <c r="B58" s="46" t="s">
        <v>90</v>
      </c>
      <c r="C58" s="47" t="s">
        <v>91</v>
      </c>
      <c r="D58" s="47" t="s">
        <v>90</v>
      </c>
      <c r="E58" s="47" t="s">
        <v>91</v>
      </c>
      <c r="F58" s="47" t="s">
        <v>90</v>
      </c>
      <c r="G58" s="47" t="s">
        <v>91</v>
      </c>
      <c r="H58" s="47" t="s">
        <v>90</v>
      </c>
      <c r="I58" s="49" t="s">
        <v>91</v>
      </c>
      <c r="J58" s="3"/>
      <c r="K58" s="3"/>
      <c r="L58" s="3"/>
      <c r="M58" s="3"/>
      <c r="N58" s="149"/>
      <c r="O58" s="149"/>
    </row>
    <row r="59" spans="1:13" s="145" customFormat="1" ht="4.5" customHeight="1">
      <c r="A59" s="94"/>
      <c r="B59" s="90"/>
      <c r="C59" s="90"/>
      <c r="D59" s="93"/>
      <c r="E59" s="93"/>
      <c r="F59" s="93"/>
      <c r="G59" s="93"/>
      <c r="H59" s="93"/>
      <c r="I59" s="93"/>
      <c r="J59" s="148"/>
      <c r="K59" s="148"/>
      <c r="L59" s="148"/>
      <c r="M59" s="148"/>
    </row>
    <row r="60" spans="1:15" ht="13.5">
      <c r="A60" s="87">
        <v>17</v>
      </c>
      <c r="B60" s="91">
        <v>328</v>
      </c>
      <c r="C60" s="118">
        <v>5484</v>
      </c>
      <c r="D60" s="91">
        <v>200</v>
      </c>
      <c r="E60" s="118">
        <v>1992</v>
      </c>
      <c r="F60" s="91">
        <v>12</v>
      </c>
      <c r="G60" s="91">
        <v>161</v>
      </c>
      <c r="H60" s="91">
        <v>147</v>
      </c>
      <c r="I60" s="118">
        <v>1202</v>
      </c>
      <c r="J60" s="1"/>
      <c r="K60" s="1"/>
      <c r="L60" s="1"/>
      <c r="M60" s="1"/>
      <c r="N60" s="2"/>
      <c r="O60" s="2"/>
    </row>
    <row r="61" spans="1:15" ht="13.5">
      <c r="A61" s="87">
        <v>18</v>
      </c>
      <c r="B61" s="91">
        <v>346</v>
      </c>
      <c r="C61" s="118">
        <v>5339</v>
      </c>
      <c r="D61" s="91">
        <v>156</v>
      </c>
      <c r="E61" s="118">
        <v>1562</v>
      </c>
      <c r="F61" s="91">
        <v>25</v>
      </c>
      <c r="G61" s="91">
        <v>341</v>
      </c>
      <c r="H61" s="91">
        <v>150</v>
      </c>
      <c r="I61" s="118">
        <v>1106</v>
      </c>
      <c r="J61" s="1"/>
      <c r="K61" s="1"/>
      <c r="L61" s="1"/>
      <c r="M61" s="1"/>
      <c r="N61" s="2"/>
      <c r="O61" s="2"/>
    </row>
    <row r="62" spans="1:15" ht="13.5">
      <c r="A62" s="87">
        <v>19</v>
      </c>
      <c r="B62" s="91">
        <v>312</v>
      </c>
      <c r="C62" s="118">
        <v>4243</v>
      </c>
      <c r="D62" s="91">
        <v>164</v>
      </c>
      <c r="E62" s="118">
        <v>1759</v>
      </c>
      <c r="F62" s="91">
        <v>28</v>
      </c>
      <c r="G62" s="91">
        <v>162</v>
      </c>
      <c r="H62" s="91">
        <v>176</v>
      </c>
      <c r="I62" s="118">
        <v>1413</v>
      </c>
      <c r="J62" s="1"/>
      <c r="K62" s="1"/>
      <c r="L62" s="1"/>
      <c r="M62" s="1"/>
      <c r="N62" s="2"/>
      <c r="O62" s="2"/>
    </row>
    <row r="63" spans="1:15" ht="13.5">
      <c r="A63" s="87">
        <v>20</v>
      </c>
      <c r="B63" s="91">
        <v>290</v>
      </c>
      <c r="C63" s="118">
        <v>3581</v>
      </c>
      <c r="D63" s="91">
        <v>232</v>
      </c>
      <c r="E63" s="118">
        <v>2222</v>
      </c>
      <c r="F63" s="91">
        <v>19</v>
      </c>
      <c r="G63" s="91">
        <v>186</v>
      </c>
      <c r="H63" s="91">
        <v>36</v>
      </c>
      <c r="I63" s="118">
        <v>403</v>
      </c>
      <c r="J63" s="1"/>
      <c r="K63" s="1"/>
      <c r="L63" s="1"/>
      <c r="M63" s="1"/>
      <c r="N63" s="2"/>
      <c r="O63" s="2"/>
    </row>
    <row r="64" spans="1:15" ht="13.5">
      <c r="A64" s="66">
        <v>21</v>
      </c>
      <c r="B64" s="180">
        <v>316</v>
      </c>
      <c r="C64" s="181">
        <v>3698</v>
      </c>
      <c r="D64" s="182">
        <v>328</v>
      </c>
      <c r="E64" s="181">
        <v>3675</v>
      </c>
      <c r="F64" s="182">
        <v>18</v>
      </c>
      <c r="G64" s="182">
        <v>147</v>
      </c>
      <c r="H64" s="182">
        <v>249</v>
      </c>
      <c r="I64" s="181">
        <v>934</v>
      </c>
      <c r="J64" s="1"/>
      <c r="K64" s="1"/>
      <c r="L64" s="1"/>
      <c r="M64" s="1"/>
      <c r="N64" s="2"/>
      <c r="O64" s="2"/>
    </row>
    <row r="65" spans="1:9" ht="4.5" customHeight="1">
      <c r="A65" s="151"/>
      <c r="B65" s="149"/>
      <c r="C65" s="149"/>
      <c r="D65" s="149"/>
      <c r="E65" s="149"/>
      <c r="F65" s="149"/>
      <c r="G65" s="149"/>
      <c r="H65" s="149"/>
      <c r="I65" s="149"/>
    </row>
    <row r="66" spans="1:15" ht="13.5">
      <c r="A66" s="40"/>
      <c r="B66" s="36"/>
      <c r="C66" s="36"/>
      <c r="D66" s="36"/>
      <c r="E66" s="36"/>
      <c r="F66" s="36"/>
      <c r="G66" s="36"/>
      <c r="H66" s="36"/>
      <c r="I66" s="36"/>
      <c r="J66" s="7"/>
      <c r="K66" s="7"/>
      <c r="L66" s="7"/>
      <c r="M66" s="7"/>
      <c r="N66" s="7"/>
      <c r="O66" s="7"/>
    </row>
    <row r="67" s="145" customFormat="1" ht="13.5">
      <c r="A67" s="41"/>
    </row>
    <row r="68" ht="13.5">
      <c r="A68" s="2"/>
    </row>
  </sheetData>
  <mergeCells count="38">
    <mergeCell ref="A35:A36"/>
    <mergeCell ref="B35:C35"/>
    <mergeCell ref="A26:A27"/>
    <mergeCell ref="B26:C26"/>
    <mergeCell ref="D26:E26"/>
    <mergeCell ref="F26:G26"/>
    <mergeCell ref="H26:I26"/>
    <mergeCell ref="J26:K26"/>
    <mergeCell ref="N26:O26"/>
    <mergeCell ref="H13:I13"/>
    <mergeCell ref="J13:K13"/>
    <mergeCell ref="L13:M13"/>
    <mergeCell ref="N4:O4"/>
    <mergeCell ref="A13:A14"/>
    <mergeCell ref="B13:C13"/>
    <mergeCell ref="D13:E13"/>
    <mergeCell ref="F13:G13"/>
    <mergeCell ref="B4:C4"/>
    <mergeCell ref="D4:E4"/>
    <mergeCell ref="F4:G4"/>
    <mergeCell ref="H4:I4"/>
    <mergeCell ref="J4:K4"/>
    <mergeCell ref="L4:M4"/>
    <mergeCell ref="A4:A5"/>
    <mergeCell ref="A48:A49"/>
    <mergeCell ref="B48:C48"/>
    <mergeCell ref="D48:E48"/>
    <mergeCell ref="F48:G48"/>
    <mergeCell ref="H48:I48"/>
    <mergeCell ref="J48:K48"/>
    <mergeCell ref="L48:M48"/>
    <mergeCell ref="L26:M26"/>
    <mergeCell ref="N48:O48"/>
    <mergeCell ref="H57:I57"/>
    <mergeCell ref="A57:A58"/>
    <mergeCell ref="B57:C57"/>
    <mergeCell ref="D57:E57"/>
    <mergeCell ref="F57:G57"/>
  </mergeCells>
  <printOptions/>
  <pageMargins left="0.5905511811023623" right="0.3937007874015748" top="0.984251968503937" bottom="0.57" header="0.5118110236220472" footer="0.32"/>
  <pageSetup horizontalDpi="600" verticalDpi="600" orientation="portrait" paperSize="9" r:id="rId1"/>
  <headerFooter alignWithMargins="0">
    <oddHeader>&amp;L&amp;8 204　　　議会 ・ 行財政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I31" sqref="I31"/>
    </sheetView>
  </sheetViews>
  <sheetFormatPr defaultColWidth="9.00390625" defaultRowHeight="13.5"/>
  <cols>
    <col min="1" max="2" width="6.25390625" style="145" customWidth="1"/>
    <col min="3" max="3" width="6.75390625" style="145" customWidth="1"/>
    <col min="4" max="4" width="5.625" style="145" customWidth="1"/>
    <col min="5" max="5" width="6.75390625" style="145" customWidth="1"/>
    <col min="6" max="6" width="5.625" style="145" customWidth="1"/>
    <col min="7" max="7" width="6.75390625" style="145" customWidth="1"/>
    <col min="8" max="8" width="5.625" style="145" customWidth="1"/>
    <col min="9" max="9" width="6.75390625" style="145" customWidth="1"/>
    <col min="10" max="10" width="5.625" style="145" customWidth="1"/>
    <col min="11" max="11" width="6.75390625" style="145" customWidth="1"/>
    <col min="12" max="12" width="5.625" style="145" customWidth="1"/>
    <col min="13" max="13" width="6.75390625" style="145" customWidth="1"/>
    <col min="14" max="14" width="5.625" style="145" customWidth="1"/>
    <col min="15" max="15" width="6.75390625" style="145" customWidth="1"/>
    <col min="16" max="16384" width="9.00390625" style="145" customWidth="1"/>
  </cols>
  <sheetData>
    <row r="1" spans="1:15" s="160" customFormat="1" ht="26.2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s="142" customFormat="1" ht="22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142" customFormat="1" ht="13.5">
      <c r="A3" s="89" t="s">
        <v>139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5" customHeight="1">
      <c r="A4" s="210" t="s">
        <v>83</v>
      </c>
      <c r="B4" s="210" t="s">
        <v>3</v>
      </c>
      <c r="C4" s="212"/>
      <c r="D4" s="212" t="s">
        <v>87</v>
      </c>
      <c r="E4" s="212"/>
      <c r="F4" s="212" t="s">
        <v>86</v>
      </c>
      <c r="G4" s="212"/>
      <c r="H4" s="212" t="s">
        <v>88</v>
      </c>
      <c r="I4" s="212"/>
      <c r="J4" s="212" t="s">
        <v>89</v>
      </c>
      <c r="K4" s="212"/>
      <c r="L4" s="212" t="s">
        <v>100</v>
      </c>
      <c r="M4" s="212"/>
      <c r="N4" s="212" t="s">
        <v>96</v>
      </c>
      <c r="O4" s="216"/>
    </row>
    <row r="5" spans="1:15" ht="15" customHeight="1">
      <c r="A5" s="211"/>
      <c r="B5" s="46" t="s">
        <v>90</v>
      </c>
      <c r="C5" s="47" t="s">
        <v>91</v>
      </c>
      <c r="D5" s="47" t="s">
        <v>90</v>
      </c>
      <c r="E5" s="47" t="s">
        <v>91</v>
      </c>
      <c r="F5" s="47" t="s">
        <v>90</v>
      </c>
      <c r="G5" s="47" t="s">
        <v>91</v>
      </c>
      <c r="H5" s="47" t="s">
        <v>90</v>
      </c>
      <c r="I5" s="47" t="s">
        <v>91</v>
      </c>
      <c r="J5" s="47" t="s">
        <v>90</v>
      </c>
      <c r="K5" s="47" t="s">
        <v>91</v>
      </c>
      <c r="L5" s="47" t="s">
        <v>90</v>
      </c>
      <c r="M5" s="47" t="s">
        <v>91</v>
      </c>
      <c r="N5" s="47" t="s">
        <v>90</v>
      </c>
      <c r="O5" s="49" t="s">
        <v>91</v>
      </c>
    </row>
    <row r="6" spans="1:15" ht="5.25" customHeight="1">
      <c r="A6" s="94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1:15" ht="13.5">
      <c r="A7" s="87">
        <v>17</v>
      </c>
      <c r="B7" s="91">
        <v>3324</v>
      </c>
      <c r="C7" s="91">
        <v>44974</v>
      </c>
      <c r="D7" s="91">
        <v>556</v>
      </c>
      <c r="E7" s="91">
        <v>6180</v>
      </c>
      <c r="F7" s="91">
        <v>822</v>
      </c>
      <c r="G7" s="91">
        <v>14986</v>
      </c>
      <c r="H7" s="91">
        <v>722</v>
      </c>
      <c r="I7" s="91">
        <v>10917</v>
      </c>
      <c r="J7" s="91">
        <v>662</v>
      </c>
      <c r="K7" s="91">
        <v>7317</v>
      </c>
      <c r="L7" s="91">
        <v>512</v>
      </c>
      <c r="M7" s="91">
        <v>4988</v>
      </c>
      <c r="N7" s="91">
        <v>50</v>
      </c>
      <c r="O7" s="91">
        <v>586</v>
      </c>
    </row>
    <row r="8" spans="1:15" ht="13.5">
      <c r="A8" s="87">
        <v>18</v>
      </c>
      <c r="B8" s="91">
        <v>3141</v>
      </c>
      <c r="C8" s="91">
        <v>41760</v>
      </c>
      <c r="D8" s="91">
        <v>463</v>
      </c>
      <c r="E8" s="91">
        <v>5026</v>
      </c>
      <c r="F8" s="91">
        <v>773</v>
      </c>
      <c r="G8" s="91">
        <v>14431</v>
      </c>
      <c r="H8" s="91">
        <v>708</v>
      </c>
      <c r="I8" s="91">
        <v>10399</v>
      </c>
      <c r="J8" s="91">
        <v>652</v>
      </c>
      <c r="K8" s="91">
        <v>7107</v>
      </c>
      <c r="L8" s="91">
        <v>495</v>
      </c>
      <c r="M8" s="91">
        <v>4248</v>
      </c>
      <c r="N8" s="91">
        <v>50</v>
      </c>
      <c r="O8" s="91">
        <v>549</v>
      </c>
    </row>
    <row r="9" spans="1:15" ht="13.5">
      <c r="A9" s="87">
        <v>19</v>
      </c>
      <c r="B9" s="91">
        <v>3192</v>
      </c>
      <c r="C9" s="91">
        <v>41357</v>
      </c>
      <c r="D9" s="91">
        <v>478</v>
      </c>
      <c r="E9" s="91">
        <v>5018</v>
      </c>
      <c r="F9" s="91">
        <v>795</v>
      </c>
      <c r="G9" s="91">
        <v>14329</v>
      </c>
      <c r="H9" s="91">
        <v>708</v>
      </c>
      <c r="I9" s="91">
        <v>10142</v>
      </c>
      <c r="J9" s="91">
        <v>672</v>
      </c>
      <c r="K9" s="91">
        <v>7036</v>
      </c>
      <c r="L9" s="91">
        <v>477</v>
      </c>
      <c r="M9" s="91">
        <v>4243</v>
      </c>
      <c r="N9" s="91">
        <v>62</v>
      </c>
      <c r="O9" s="91">
        <v>589</v>
      </c>
    </row>
    <row r="10" spans="1:15" ht="13.5">
      <c r="A10" s="87">
        <v>20</v>
      </c>
      <c r="B10" s="91">
        <v>3280</v>
      </c>
      <c r="C10" s="91">
        <v>47701</v>
      </c>
      <c r="D10" s="91">
        <v>523</v>
      </c>
      <c r="E10" s="91">
        <v>6121</v>
      </c>
      <c r="F10" s="91">
        <v>826</v>
      </c>
      <c r="G10" s="91">
        <v>16440</v>
      </c>
      <c r="H10" s="91">
        <v>679</v>
      </c>
      <c r="I10" s="91">
        <v>10617</v>
      </c>
      <c r="J10" s="91">
        <v>692</v>
      </c>
      <c r="K10" s="91">
        <v>9071</v>
      </c>
      <c r="L10" s="91">
        <v>532</v>
      </c>
      <c r="M10" s="91">
        <v>5194</v>
      </c>
      <c r="N10" s="91">
        <v>28</v>
      </c>
      <c r="O10" s="91">
        <v>258</v>
      </c>
    </row>
    <row r="11" spans="1:15" s="142" customFormat="1" ht="13.5">
      <c r="A11" s="66">
        <v>21</v>
      </c>
      <c r="B11" s="180">
        <f>SUM(D11,F11,H11,J11,L11,N11)</f>
        <v>3621</v>
      </c>
      <c r="C11" s="182">
        <f>SUM(E11,G11,I11,K11,M11,O11)</f>
        <v>52458</v>
      </c>
      <c r="D11" s="182">
        <v>578</v>
      </c>
      <c r="E11" s="182">
        <v>6936</v>
      </c>
      <c r="F11" s="182">
        <v>875</v>
      </c>
      <c r="G11" s="182">
        <v>17128</v>
      </c>
      <c r="H11" s="182">
        <v>788</v>
      </c>
      <c r="I11" s="182">
        <v>12234</v>
      </c>
      <c r="J11" s="182">
        <v>747</v>
      </c>
      <c r="K11" s="182">
        <v>9807</v>
      </c>
      <c r="L11" s="182">
        <v>606</v>
      </c>
      <c r="M11" s="182">
        <v>6077</v>
      </c>
      <c r="N11" s="182">
        <v>27</v>
      </c>
      <c r="O11" s="182">
        <v>276</v>
      </c>
    </row>
    <row r="12" spans="1:9" s="142" customFormat="1" ht="6" customHeight="1">
      <c r="A12" s="151"/>
      <c r="B12" s="149"/>
      <c r="C12" s="149"/>
      <c r="D12" s="149"/>
      <c r="E12" s="149"/>
      <c r="F12" s="149"/>
      <c r="G12" s="149"/>
      <c r="H12" s="149"/>
      <c r="I12" s="149"/>
    </row>
    <row r="13" spans="1:15" s="142" customFormat="1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5" s="142" customFormat="1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6" spans="1:15" s="142" customFormat="1" ht="13.5">
      <c r="A16" s="89" t="s">
        <v>140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 customHeight="1">
      <c r="A17" s="210" t="s">
        <v>83</v>
      </c>
      <c r="B17" s="210" t="s">
        <v>3</v>
      </c>
      <c r="C17" s="212"/>
      <c r="D17" s="212" t="s">
        <v>84</v>
      </c>
      <c r="E17" s="212"/>
      <c r="F17" s="212" t="s">
        <v>101</v>
      </c>
      <c r="G17" s="212"/>
      <c r="H17" s="212" t="s">
        <v>102</v>
      </c>
      <c r="I17" s="212"/>
      <c r="J17" s="212" t="s">
        <v>86</v>
      </c>
      <c r="K17" s="212"/>
      <c r="L17" s="212" t="s">
        <v>93</v>
      </c>
      <c r="M17" s="212"/>
      <c r="N17" s="212" t="s">
        <v>94</v>
      </c>
      <c r="O17" s="216"/>
    </row>
    <row r="18" spans="1:15" ht="15" customHeight="1">
      <c r="A18" s="211"/>
      <c r="B18" s="46" t="s">
        <v>90</v>
      </c>
      <c r="C18" s="47" t="s">
        <v>91</v>
      </c>
      <c r="D18" s="47" t="s">
        <v>90</v>
      </c>
      <c r="E18" s="47" t="s">
        <v>91</v>
      </c>
      <c r="F18" s="47" t="s">
        <v>90</v>
      </c>
      <c r="G18" s="47" t="s">
        <v>91</v>
      </c>
      <c r="H18" s="47" t="s">
        <v>90</v>
      </c>
      <c r="I18" s="47" t="s">
        <v>91</v>
      </c>
      <c r="J18" s="47" t="s">
        <v>90</v>
      </c>
      <c r="K18" s="47" t="s">
        <v>91</v>
      </c>
      <c r="L18" s="47" t="s">
        <v>90</v>
      </c>
      <c r="M18" s="47" t="s">
        <v>91</v>
      </c>
      <c r="N18" s="47" t="s">
        <v>90</v>
      </c>
      <c r="O18" s="49" t="s">
        <v>91</v>
      </c>
    </row>
    <row r="19" spans="1:15" ht="5.25" customHeight="1">
      <c r="A19" s="94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</row>
    <row r="20" spans="1:15" ht="13.5">
      <c r="A20" s="87">
        <v>17</v>
      </c>
      <c r="B20" s="91">
        <v>3370</v>
      </c>
      <c r="C20" s="91">
        <v>52925</v>
      </c>
      <c r="D20" s="91">
        <v>851</v>
      </c>
      <c r="E20" s="91">
        <v>21496</v>
      </c>
      <c r="F20" s="91">
        <v>317</v>
      </c>
      <c r="G20" s="91">
        <v>3645</v>
      </c>
      <c r="H20" s="91">
        <v>601</v>
      </c>
      <c r="I20" s="91">
        <v>5407</v>
      </c>
      <c r="J20" s="91">
        <v>640</v>
      </c>
      <c r="K20" s="91">
        <v>8542</v>
      </c>
      <c r="L20" s="91">
        <v>425</v>
      </c>
      <c r="M20" s="91">
        <v>6576</v>
      </c>
      <c r="N20" s="91">
        <v>459</v>
      </c>
      <c r="O20" s="91">
        <v>6814</v>
      </c>
    </row>
    <row r="21" spans="1:15" ht="13.5">
      <c r="A21" s="87">
        <v>18</v>
      </c>
      <c r="B21" s="91">
        <v>3514</v>
      </c>
      <c r="C21" s="91">
        <v>55980</v>
      </c>
      <c r="D21" s="91">
        <v>875</v>
      </c>
      <c r="E21" s="91">
        <v>20362</v>
      </c>
      <c r="F21" s="91">
        <v>359</v>
      </c>
      <c r="G21" s="91">
        <v>4411</v>
      </c>
      <c r="H21" s="91">
        <v>550</v>
      </c>
      <c r="I21" s="91">
        <v>5449</v>
      </c>
      <c r="J21" s="91">
        <v>659</v>
      </c>
      <c r="K21" s="91">
        <v>10431</v>
      </c>
      <c r="L21" s="91">
        <v>489</v>
      </c>
      <c r="M21" s="91">
        <v>7409</v>
      </c>
      <c r="N21" s="91">
        <v>498</v>
      </c>
      <c r="O21" s="91">
        <v>7357</v>
      </c>
    </row>
    <row r="22" spans="1:15" ht="13.5">
      <c r="A22" s="87">
        <v>19</v>
      </c>
      <c r="B22" s="91">
        <v>3416</v>
      </c>
      <c r="C22" s="91">
        <v>55241</v>
      </c>
      <c r="D22" s="91">
        <v>905</v>
      </c>
      <c r="E22" s="91">
        <v>20537</v>
      </c>
      <c r="F22" s="91">
        <v>379</v>
      </c>
      <c r="G22" s="91">
        <v>4437</v>
      </c>
      <c r="H22" s="91">
        <v>558</v>
      </c>
      <c r="I22" s="91">
        <v>4893</v>
      </c>
      <c r="J22" s="91">
        <v>638</v>
      </c>
      <c r="K22" s="91">
        <v>9706</v>
      </c>
      <c r="L22" s="91">
        <v>408</v>
      </c>
      <c r="M22" s="91">
        <v>6805</v>
      </c>
      <c r="N22" s="91">
        <v>452</v>
      </c>
      <c r="O22" s="91">
        <v>8352</v>
      </c>
    </row>
    <row r="23" spans="1:15" ht="13.5">
      <c r="A23" s="87">
        <v>20</v>
      </c>
      <c r="B23" s="91">
        <v>2843</v>
      </c>
      <c r="C23" s="91">
        <v>44784</v>
      </c>
      <c r="D23" s="91">
        <v>894</v>
      </c>
      <c r="E23" s="91">
        <v>19851</v>
      </c>
      <c r="F23" s="91">
        <v>253</v>
      </c>
      <c r="G23" s="91">
        <v>3064</v>
      </c>
      <c r="H23" s="91">
        <v>511</v>
      </c>
      <c r="I23" s="91">
        <v>4606</v>
      </c>
      <c r="J23" s="91">
        <v>679</v>
      </c>
      <c r="K23" s="91">
        <v>9667</v>
      </c>
      <c r="L23" s="91">
        <v>392</v>
      </c>
      <c r="M23" s="91">
        <v>6912</v>
      </c>
      <c r="N23" s="91">
        <v>79</v>
      </c>
      <c r="O23" s="91">
        <v>550</v>
      </c>
    </row>
    <row r="24" spans="1:15" s="142" customFormat="1" ht="13.5">
      <c r="A24" s="66">
        <v>21</v>
      </c>
      <c r="B24" s="180">
        <f>SUM(D24,F24,H24,J24,L24,N24,B33)</f>
        <v>3182</v>
      </c>
      <c r="C24" s="182">
        <f>SUM(E24,G24,I24,K24,M24,O24,C33)</f>
        <v>51556</v>
      </c>
      <c r="D24" s="182">
        <v>900</v>
      </c>
      <c r="E24" s="182">
        <v>22424</v>
      </c>
      <c r="F24" s="182">
        <v>329</v>
      </c>
      <c r="G24" s="182">
        <v>3926</v>
      </c>
      <c r="H24" s="182">
        <v>550</v>
      </c>
      <c r="I24" s="182">
        <v>5402</v>
      </c>
      <c r="J24" s="182">
        <v>773</v>
      </c>
      <c r="K24" s="182">
        <v>10688</v>
      </c>
      <c r="L24" s="182">
        <v>469</v>
      </c>
      <c r="M24" s="182">
        <v>7990</v>
      </c>
      <c r="N24" s="182">
        <v>131</v>
      </c>
      <c r="O24" s="182">
        <v>892</v>
      </c>
    </row>
    <row r="25" spans="1:4" s="142" customFormat="1" ht="5.25" customHeight="1">
      <c r="A25" s="177"/>
      <c r="D25" s="1"/>
    </row>
    <row r="26" spans="1:15" s="142" customFormat="1" ht="15" customHeight="1">
      <c r="A26" s="210" t="s">
        <v>83</v>
      </c>
      <c r="B26" s="210" t="s">
        <v>96</v>
      </c>
      <c r="C26" s="216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71"/>
      <c r="O26" s="171"/>
    </row>
    <row r="27" spans="1:15" s="142" customFormat="1" ht="15" customHeight="1">
      <c r="A27" s="211"/>
      <c r="B27" s="46" t="s">
        <v>90</v>
      </c>
      <c r="C27" s="49" t="s">
        <v>91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149"/>
      <c r="O27" s="149"/>
    </row>
    <row r="28" spans="1:5" ht="5.25" customHeight="1">
      <c r="A28" s="94"/>
      <c r="B28" s="90"/>
      <c r="C28" s="90"/>
      <c r="D28" s="148"/>
      <c r="E28" s="148"/>
    </row>
    <row r="29" spans="1:3" ht="13.5">
      <c r="A29" s="87">
        <v>17</v>
      </c>
      <c r="B29" s="91">
        <v>77</v>
      </c>
      <c r="C29" s="91">
        <v>445</v>
      </c>
    </row>
    <row r="30" spans="1:3" ht="13.5">
      <c r="A30" s="87">
        <v>18</v>
      </c>
      <c r="B30" s="91">
        <v>84</v>
      </c>
      <c r="C30" s="91">
        <v>561</v>
      </c>
    </row>
    <row r="31" spans="1:3" ht="13.5">
      <c r="A31" s="87">
        <v>19</v>
      </c>
      <c r="B31" s="91">
        <v>76</v>
      </c>
      <c r="C31" s="91">
        <v>511</v>
      </c>
    </row>
    <row r="32" spans="1:15" s="142" customFormat="1" ht="13.5">
      <c r="A32" s="87">
        <v>20</v>
      </c>
      <c r="B32" s="91">
        <v>35</v>
      </c>
      <c r="C32" s="91">
        <v>134</v>
      </c>
      <c r="D32" s="145"/>
      <c r="E32" s="145"/>
      <c r="F32" s="145"/>
      <c r="G32" s="1"/>
      <c r="H32" s="1"/>
      <c r="I32" s="1"/>
      <c r="J32" s="1"/>
      <c r="K32" s="1"/>
      <c r="L32" s="1"/>
      <c r="M32" s="1"/>
      <c r="N32" s="2"/>
      <c r="O32" s="2"/>
    </row>
    <row r="33" spans="1:15" s="142" customFormat="1" ht="13.5">
      <c r="A33" s="66">
        <v>21</v>
      </c>
      <c r="B33" s="180">
        <v>30</v>
      </c>
      <c r="C33" s="182">
        <v>234</v>
      </c>
      <c r="G33" s="1"/>
      <c r="H33" s="1"/>
      <c r="I33" s="1"/>
      <c r="J33" s="1"/>
      <c r="K33" s="1"/>
      <c r="L33" s="1"/>
      <c r="M33" s="1"/>
      <c r="N33" s="2"/>
      <c r="O33" s="2"/>
    </row>
    <row r="34" spans="1:3" s="142" customFormat="1" ht="5.25" customHeight="1">
      <c r="A34" s="151"/>
      <c r="B34" s="149"/>
      <c r="C34" s="149"/>
    </row>
    <row r="35" spans="1:15" s="142" customFormat="1" ht="13.5">
      <c r="A35" s="179"/>
      <c r="B35" s="179"/>
      <c r="C35" s="179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</row>
    <row r="36" spans="1:15" s="142" customFormat="1" ht="13.5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</row>
    <row r="37" spans="1:15" s="142" customFormat="1" ht="13.5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</row>
    <row r="38" spans="1:15" s="142" customFormat="1" ht="13.5">
      <c r="A38" s="89" t="s">
        <v>141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 customHeight="1">
      <c r="A39" s="210" t="s">
        <v>83</v>
      </c>
      <c r="B39" s="210" t="s">
        <v>3</v>
      </c>
      <c r="C39" s="212"/>
      <c r="D39" s="212" t="s">
        <v>84</v>
      </c>
      <c r="E39" s="212"/>
      <c r="F39" s="212" t="s">
        <v>87</v>
      </c>
      <c r="G39" s="212"/>
      <c r="H39" s="212" t="s">
        <v>88</v>
      </c>
      <c r="I39" s="212"/>
      <c r="J39" s="212" t="s">
        <v>89</v>
      </c>
      <c r="K39" s="212"/>
      <c r="L39" s="212" t="s">
        <v>93</v>
      </c>
      <c r="M39" s="212"/>
      <c r="N39" s="212" t="s">
        <v>94</v>
      </c>
      <c r="O39" s="216"/>
    </row>
    <row r="40" spans="1:15" ht="15" customHeight="1">
      <c r="A40" s="211"/>
      <c r="B40" s="46" t="s">
        <v>90</v>
      </c>
      <c r="C40" s="47" t="s">
        <v>91</v>
      </c>
      <c r="D40" s="47" t="s">
        <v>90</v>
      </c>
      <c r="E40" s="47" t="s">
        <v>91</v>
      </c>
      <c r="F40" s="47" t="s">
        <v>90</v>
      </c>
      <c r="G40" s="47" t="s">
        <v>91</v>
      </c>
      <c r="H40" s="47" t="s">
        <v>90</v>
      </c>
      <c r="I40" s="47" t="s">
        <v>91</v>
      </c>
      <c r="J40" s="47" t="s">
        <v>90</v>
      </c>
      <c r="K40" s="47" t="s">
        <v>91</v>
      </c>
      <c r="L40" s="47" t="s">
        <v>90</v>
      </c>
      <c r="M40" s="47" t="s">
        <v>91</v>
      </c>
      <c r="N40" s="47" t="s">
        <v>90</v>
      </c>
      <c r="O40" s="49" t="s">
        <v>91</v>
      </c>
    </row>
    <row r="41" spans="1:15" ht="5.25" customHeight="1">
      <c r="A41" s="94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3.5">
      <c r="A42" s="87">
        <v>17</v>
      </c>
      <c r="B42" s="91">
        <v>3725</v>
      </c>
      <c r="C42" s="91">
        <v>43932</v>
      </c>
      <c r="D42" s="91">
        <v>790</v>
      </c>
      <c r="E42" s="91">
        <v>15510</v>
      </c>
      <c r="F42" s="91">
        <v>390</v>
      </c>
      <c r="G42" s="91">
        <v>3591</v>
      </c>
      <c r="H42" s="91">
        <v>414</v>
      </c>
      <c r="I42" s="91">
        <v>5826</v>
      </c>
      <c r="J42" s="91">
        <v>310</v>
      </c>
      <c r="K42" s="91">
        <v>2957</v>
      </c>
      <c r="L42" s="91">
        <v>451</v>
      </c>
      <c r="M42" s="91">
        <v>4156</v>
      </c>
      <c r="N42" s="91">
        <v>430</v>
      </c>
      <c r="O42" s="91">
        <v>3735</v>
      </c>
    </row>
    <row r="43" spans="1:15" ht="13.5">
      <c r="A43" s="87">
        <v>18</v>
      </c>
      <c r="B43" s="91">
        <v>4421</v>
      </c>
      <c r="C43" s="91">
        <v>46555</v>
      </c>
      <c r="D43" s="91">
        <v>842</v>
      </c>
      <c r="E43" s="91">
        <v>16847</v>
      </c>
      <c r="F43" s="91">
        <v>396</v>
      </c>
      <c r="G43" s="91">
        <v>3516</v>
      </c>
      <c r="H43" s="91">
        <v>409</v>
      </c>
      <c r="I43" s="91">
        <v>5225</v>
      </c>
      <c r="J43" s="91">
        <v>394</v>
      </c>
      <c r="K43" s="91">
        <v>3718</v>
      </c>
      <c r="L43" s="91">
        <v>460</v>
      </c>
      <c r="M43" s="91">
        <v>4075</v>
      </c>
      <c r="N43" s="91">
        <v>457</v>
      </c>
      <c r="O43" s="91">
        <v>3923</v>
      </c>
    </row>
    <row r="44" spans="1:15" ht="13.5">
      <c r="A44" s="87">
        <v>19</v>
      </c>
      <c r="B44" s="91">
        <v>4643</v>
      </c>
      <c r="C44" s="91">
        <v>49594</v>
      </c>
      <c r="D44" s="91">
        <v>825</v>
      </c>
      <c r="E44" s="91">
        <v>17866</v>
      </c>
      <c r="F44" s="91">
        <v>403</v>
      </c>
      <c r="G44" s="91">
        <v>3846</v>
      </c>
      <c r="H44" s="91">
        <v>442</v>
      </c>
      <c r="I44" s="91">
        <v>6730</v>
      </c>
      <c r="J44" s="91">
        <v>376</v>
      </c>
      <c r="K44" s="91">
        <v>3480</v>
      </c>
      <c r="L44" s="91">
        <v>468</v>
      </c>
      <c r="M44" s="91">
        <v>4161</v>
      </c>
      <c r="N44" s="91">
        <v>469</v>
      </c>
      <c r="O44" s="91">
        <v>4147</v>
      </c>
    </row>
    <row r="45" spans="1:15" ht="13.5">
      <c r="A45" s="87">
        <v>20</v>
      </c>
      <c r="B45" s="91">
        <v>3736</v>
      </c>
      <c r="C45" s="91">
        <v>53111</v>
      </c>
      <c r="D45" s="91">
        <v>870</v>
      </c>
      <c r="E45" s="91">
        <v>19279</v>
      </c>
      <c r="F45" s="91">
        <v>406</v>
      </c>
      <c r="G45" s="91">
        <v>4796</v>
      </c>
      <c r="H45" s="91">
        <v>515</v>
      </c>
      <c r="I45" s="91">
        <v>9335</v>
      </c>
      <c r="J45" s="91">
        <v>389</v>
      </c>
      <c r="K45" s="91">
        <v>4508</v>
      </c>
      <c r="L45" s="91">
        <v>460</v>
      </c>
      <c r="M45" s="91">
        <v>5593</v>
      </c>
      <c r="N45" s="91">
        <v>12</v>
      </c>
      <c r="O45" s="91">
        <v>86</v>
      </c>
    </row>
    <row r="46" spans="1:15" s="142" customFormat="1" ht="13.5">
      <c r="A46" s="66">
        <v>21</v>
      </c>
      <c r="B46" s="180">
        <f>D46+F46+H46+J46+L46+N46+B55+D55+F55</f>
        <v>3874</v>
      </c>
      <c r="C46" s="182">
        <f>E46+G46+I46+K46+M46+O46+C55+E55+G55</f>
        <v>51079</v>
      </c>
      <c r="D46" s="182">
        <v>888</v>
      </c>
      <c r="E46" s="182">
        <v>19188</v>
      </c>
      <c r="F46" s="182">
        <v>453</v>
      </c>
      <c r="G46" s="182">
        <v>4711</v>
      </c>
      <c r="H46" s="182">
        <v>541</v>
      </c>
      <c r="I46" s="182">
        <v>8863</v>
      </c>
      <c r="J46" s="182">
        <v>419</v>
      </c>
      <c r="K46" s="182">
        <v>3945</v>
      </c>
      <c r="L46" s="182">
        <v>454</v>
      </c>
      <c r="M46" s="182">
        <v>4493</v>
      </c>
      <c r="N46" s="182">
        <v>18</v>
      </c>
      <c r="O46" s="182">
        <v>130</v>
      </c>
    </row>
    <row r="47" spans="1:9" s="142" customFormat="1" ht="5.25" customHeight="1">
      <c r="A47" s="177"/>
      <c r="H47" s="149"/>
      <c r="I47" s="149"/>
    </row>
    <row r="48" spans="1:15" s="142" customFormat="1" ht="15" customHeight="1">
      <c r="A48" s="210" t="s">
        <v>83</v>
      </c>
      <c r="B48" s="210" t="s">
        <v>103</v>
      </c>
      <c r="C48" s="212"/>
      <c r="D48" s="212" t="s">
        <v>96</v>
      </c>
      <c r="E48" s="212"/>
      <c r="F48" s="212" t="s">
        <v>97</v>
      </c>
      <c r="G48" s="216"/>
      <c r="H48" s="88"/>
      <c r="I48" s="88"/>
      <c r="J48" s="88"/>
      <c r="K48" s="88"/>
      <c r="L48" s="303"/>
      <c r="M48" s="303"/>
      <c r="N48" s="171"/>
      <c r="O48" s="171"/>
    </row>
    <row r="49" spans="1:15" s="142" customFormat="1" ht="15" customHeight="1">
      <c r="A49" s="211"/>
      <c r="B49" s="46" t="s">
        <v>90</v>
      </c>
      <c r="C49" s="47" t="s">
        <v>91</v>
      </c>
      <c r="D49" s="47" t="s">
        <v>90</v>
      </c>
      <c r="E49" s="47" t="s">
        <v>91</v>
      </c>
      <c r="F49" s="47" t="s">
        <v>90</v>
      </c>
      <c r="G49" s="49" t="s">
        <v>91</v>
      </c>
      <c r="H49" s="3"/>
      <c r="I49" s="3"/>
      <c r="J49" s="3"/>
      <c r="K49" s="3"/>
      <c r="L49" s="3"/>
      <c r="M49" s="3"/>
      <c r="N49" s="149"/>
      <c r="O49" s="149"/>
    </row>
    <row r="50" spans="1:13" ht="5.25" customHeight="1">
      <c r="A50" s="94"/>
      <c r="B50" s="90"/>
      <c r="C50" s="90"/>
      <c r="D50" s="93"/>
      <c r="E50" s="93"/>
      <c r="F50" s="93"/>
      <c r="G50" s="93"/>
      <c r="H50" s="148"/>
      <c r="I50" s="148"/>
      <c r="J50" s="148"/>
      <c r="K50" s="148"/>
      <c r="L50" s="148"/>
      <c r="M50" s="148"/>
    </row>
    <row r="51" spans="1:15" s="142" customFormat="1" ht="13.5">
      <c r="A51" s="87">
        <v>17</v>
      </c>
      <c r="B51" s="91">
        <v>735</v>
      </c>
      <c r="C51" s="91">
        <v>6709</v>
      </c>
      <c r="D51" s="91">
        <v>41</v>
      </c>
      <c r="E51" s="91">
        <v>260</v>
      </c>
      <c r="F51" s="91">
        <v>164</v>
      </c>
      <c r="G51" s="91">
        <v>1188</v>
      </c>
      <c r="H51" s="182"/>
      <c r="I51" s="182"/>
      <c r="J51" s="1"/>
      <c r="K51" s="1"/>
      <c r="L51" s="1"/>
      <c r="M51" s="1"/>
      <c r="N51" s="2"/>
      <c r="O51" s="2"/>
    </row>
    <row r="52" spans="1:15" s="142" customFormat="1" ht="13.5">
      <c r="A52" s="87">
        <v>18</v>
      </c>
      <c r="B52" s="91">
        <v>759</v>
      </c>
      <c r="C52" s="91">
        <v>6928</v>
      </c>
      <c r="D52" s="91">
        <v>85</v>
      </c>
      <c r="E52" s="91">
        <v>663</v>
      </c>
      <c r="F52" s="91">
        <v>619</v>
      </c>
      <c r="G52" s="91">
        <v>1660</v>
      </c>
      <c r="H52" s="182"/>
      <c r="I52" s="182"/>
      <c r="J52" s="1"/>
      <c r="K52" s="1"/>
      <c r="L52" s="1"/>
      <c r="M52" s="1"/>
      <c r="N52" s="2"/>
      <c r="O52" s="2"/>
    </row>
    <row r="53" spans="1:15" s="142" customFormat="1" ht="13.5">
      <c r="A53" s="87">
        <v>19</v>
      </c>
      <c r="B53" s="91">
        <v>751</v>
      </c>
      <c r="C53" s="91">
        <v>6878</v>
      </c>
      <c r="D53" s="91">
        <v>72</v>
      </c>
      <c r="E53" s="91">
        <v>580</v>
      </c>
      <c r="F53" s="91">
        <v>837</v>
      </c>
      <c r="G53" s="91">
        <v>1906</v>
      </c>
      <c r="H53" s="182"/>
      <c r="I53" s="182"/>
      <c r="J53" s="1"/>
      <c r="K53" s="1"/>
      <c r="L53" s="1"/>
      <c r="M53" s="1"/>
      <c r="N53" s="2"/>
      <c r="O53" s="2"/>
    </row>
    <row r="54" spans="1:15" s="142" customFormat="1" ht="13.5">
      <c r="A54" s="87">
        <v>20</v>
      </c>
      <c r="B54" s="91">
        <v>800</v>
      </c>
      <c r="C54" s="91">
        <v>7682</v>
      </c>
      <c r="D54" s="91">
        <v>3</v>
      </c>
      <c r="E54" s="91">
        <v>11</v>
      </c>
      <c r="F54" s="91">
        <v>281</v>
      </c>
      <c r="G54" s="91">
        <v>1821</v>
      </c>
      <c r="H54" s="182"/>
      <c r="I54" s="182"/>
      <c r="J54" s="1"/>
      <c r="K54" s="1"/>
      <c r="L54" s="1"/>
      <c r="M54" s="1"/>
      <c r="N54" s="2"/>
      <c r="O54" s="2"/>
    </row>
    <row r="55" spans="1:15" s="142" customFormat="1" ht="13.5">
      <c r="A55" s="66">
        <v>21</v>
      </c>
      <c r="B55" s="180">
        <v>822</v>
      </c>
      <c r="C55" s="182">
        <v>7681</v>
      </c>
      <c r="D55" s="182">
        <v>20</v>
      </c>
      <c r="E55" s="182">
        <v>142</v>
      </c>
      <c r="F55" s="182">
        <v>259</v>
      </c>
      <c r="G55" s="182">
        <v>1926</v>
      </c>
      <c r="H55" s="182"/>
      <c r="I55" s="182"/>
      <c r="J55" s="1"/>
      <c r="K55" s="1"/>
      <c r="L55" s="1"/>
      <c r="M55" s="1"/>
      <c r="N55" s="2"/>
      <c r="O55" s="2"/>
    </row>
    <row r="56" spans="1:9" s="142" customFormat="1" ht="5.25" customHeight="1">
      <c r="A56" s="151"/>
      <c r="B56" s="149"/>
      <c r="C56" s="149"/>
      <c r="D56" s="149"/>
      <c r="E56" s="149"/>
      <c r="F56" s="149"/>
      <c r="G56" s="149"/>
      <c r="H56" s="149"/>
      <c r="I56" s="149"/>
    </row>
    <row r="57" spans="1:15" s="142" customFormat="1" ht="13.5">
      <c r="A57" s="40" t="s">
        <v>172</v>
      </c>
      <c r="B57" s="36"/>
      <c r="C57" s="36"/>
      <c r="D57" s="36"/>
      <c r="E57" s="36"/>
      <c r="F57" s="36"/>
      <c r="G57" s="36"/>
      <c r="H57" s="7"/>
      <c r="I57" s="7"/>
      <c r="J57" s="7"/>
      <c r="K57" s="7"/>
      <c r="L57" s="7"/>
      <c r="M57" s="7"/>
      <c r="N57" s="7"/>
      <c r="O57" s="7"/>
    </row>
    <row r="58" ht="13.5">
      <c r="A58" s="41" t="s">
        <v>208</v>
      </c>
    </row>
  </sheetData>
  <mergeCells count="31">
    <mergeCell ref="L48:M48"/>
    <mergeCell ref="A48:A49"/>
    <mergeCell ref="B48:C48"/>
    <mergeCell ref="D48:E48"/>
    <mergeCell ref="F48:G48"/>
    <mergeCell ref="A39:A40"/>
    <mergeCell ref="B39:C39"/>
    <mergeCell ref="D39:E39"/>
    <mergeCell ref="F39:G39"/>
    <mergeCell ref="H39:I39"/>
    <mergeCell ref="J39:K39"/>
    <mergeCell ref="L39:M39"/>
    <mergeCell ref="N39:O39"/>
    <mergeCell ref="A26:A27"/>
    <mergeCell ref="B26:C26"/>
    <mergeCell ref="N17:O17"/>
    <mergeCell ref="N4:O4"/>
    <mergeCell ref="A17:A18"/>
    <mergeCell ref="B17:C17"/>
    <mergeCell ref="D17:E17"/>
    <mergeCell ref="F17:G17"/>
    <mergeCell ref="H17:I17"/>
    <mergeCell ref="J17:K17"/>
    <mergeCell ref="L17:M17"/>
    <mergeCell ref="A4:A5"/>
    <mergeCell ref="B4:C4"/>
    <mergeCell ref="D4:E4"/>
    <mergeCell ref="F4:G4"/>
    <mergeCell ref="H4:I4"/>
    <mergeCell ref="J4:K4"/>
    <mergeCell ref="L4:M4"/>
  </mergeCells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  <headerFooter alignWithMargins="0">
    <oddHeader>&amp;R&amp;8議会・行財政　　　205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workbookViewId="0" topLeftCell="A22">
      <selection activeCell="R41" sqref="R41"/>
    </sheetView>
  </sheetViews>
  <sheetFormatPr defaultColWidth="9.00390625" defaultRowHeight="13.5"/>
  <cols>
    <col min="1" max="1" width="5.625" style="142" customWidth="1"/>
    <col min="2" max="2" width="5.875" style="142" customWidth="1"/>
    <col min="3" max="6" width="10.625" style="142" customWidth="1"/>
    <col min="7" max="8" width="5.50390625" style="142" customWidth="1"/>
    <col min="9" max="9" width="3.25390625" style="142" customWidth="1"/>
    <col min="10" max="10" width="7.375" style="142" customWidth="1"/>
    <col min="11" max="12" width="5.25390625" style="142" customWidth="1"/>
    <col min="13" max="13" width="9.625" style="142" customWidth="1"/>
    <col min="14" max="15" width="7.50390625" style="142" customWidth="1"/>
    <col min="16" max="17" width="3.75390625" style="142" customWidth="1"/>
    <col min="18" max="19" width="7.50390625" style="142" customWidth="1"/>
    <col min="20" max="16384" width="9.00390625" style="142" customWidth="1"/>
  </cols>
  <sheetData>
    <row r="1" spans="2:19" s="160" customFormat="1" ht="26.25" customHeight="1">
      <c r="B1" s="166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22.5" customHeight="1">
      <c r="A2" s="31" t="s">
        <v>122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5"/>
      <c r="N2" s="15"/>
      <c r="O2" s="15"/>
      <c r="P2" s="15"/>
      <c r="Q2" s="15"/>
      <c r="R2" s="15"/>
      <c r="S2" s="15"/>
    </row>
    <row r="3" spans="1:12" ht="13.5">
      <c r="A3" s="95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45" customFormat="1" ht="13.5" customHeight="1">
      <c r="A4" s="210" t="s">
        <v>104</v>
      </c>
      <c r="B4" s="317"/>
      <c r="C4" s="210" t="s">
        <v>121</v>
      </c>
      <c r="D4" s="212" t="s">
        <v>105</v>
      </c>
      <c r="E4" s="45" t="s">
        <v>106</v>
      </c>
      <c r="F4" s="45" t="s">
        <v>108</v>
      </c>
      <c r="G4" s="193" t="s">
        <v>109</v>
      </c>
      <c r="H4" s="193"/>
      <c r="I4" s="212" t="s">
        <v>111</v>
      </c>
      <c r="J4" s="212"/>
      <c r="K4" s="212"/>
      <c r="L4" s="216"/>
    </row>
    <row r="5" spans="1:12" s="145" customFormat="1" ht="13.5" customHeight="1">
      <c r="A5" s="318"/>
      <c r="B5" s="319"/>
      <c r="C5" s="320"/>
      <c r="D5" s="214"/>
      <c r="E5" s="48" t="s">
        <v>107</v>
      </c>
      <c r="F5" s="48" t="s">
        <v>112</v>
      </c>
      <c r="G5" s="215" t="s">
        <v>110</v>
      </c>
      <c r="H5" s="215"/>
      <c r="I5" s="214" t="s">
        <v>113</v>
      </c>
      <c r="J5" s="214"/>
      <c r="K5" s="214" t="s">
        <v>114</v>
      </c>
      <c r="L5" s="201"/>
    </row>
    <row r="6" spans="1:12" s="145" customFormat="1" ht="4.5" customHeight="1">
      <c r="A6" s="102"/>
      <c r="B6" s="103"/>
      <c r="C6" s="104"/>
      <c r="D6" s="105"/>
      <c r="E6" s="105"/>
      <c r="F6" s="105"/>
      <c r="G6" s="105"/>
      <c r="H6" s="105"/>
      <c r="I6" s="105"/>
      <c r="J6" s="105"/>
      <c r="K6" s="105"/>
      <c r="L6" s="105"/>
    </row>
    <row r="7" spans="1:12" s="168" customFormat="1" ht="13.5">
      <c r="A7" s="203">
        <v>17</v>
      </c>
      <c r="B7" s="314"/>
      <c r="C7" s="106">
        <v>306</v>
      </c>
      <c r="D7" s="107">
        <v>5366</v>
      </c>
      <c r="E7" s="107">
        <v>2583</v>
      </c>
      <c r="F7" s="107">
        <v>7949</v>
      </c>
      <c r="G7" s="316">
        <v>26</v>
      </c>
      <c r="H7" s="316"/>
      <c r="I7" s="316">
        <v>50</v>
      </c>
      <c r="J7" s="316"/>
      <c r="K7" s="316">
        <v>2236</v>
      </c>
      <c r="L7" s="316"/>
    </row>
    <row r="8" spans="1:12" s="168" customFormat="1" ht="13.5">
      <c r="A8" s="203">
        <v>18</v>
      </c>
      <c r="B8" s="314"/>
      <c r="C8" s="106">
        <v>301</v>
      </c>
      <c r="D8" s="107">
        <v>4742</v>
      </c>
      <c r="E8" s="107">
        <v>2261</v>
      </c>
      <c r="F8" s="107">
        <v>7003</v>
      </c>
      <c r="G8" s="316">
        <v>23</v>
      </c>
      <c r="H8" s="316"/>
      <c r="I8" s="316">
        <v>31</v>
      </c>
      <c r="J8" s="316"/>
      <c r="K8" s="316">
        <v>1509</v>
      </c>
      <c r="L8" s="316"/>
    </row>
    <row r="9" spans="1:12" s="168" customFormat="1" ht="13.5">
      <c r="A9" s="203">
        <v>19</v>
      </c>
      <c r="B9" s="314"/>
      <c r="C9" s="106">
        <v>306</v>
      </c>
      <c r="D9" s="106">
        <v>5089</v>
      </c>
      <c r="E9" s="106">
        <v>2671</v>
      </c>
      <c r="F9" s="106">
        <v>7760</v>
      </c>
      <c r="G9" s="309">
        <v>25</v>
      </c>
      <c r="H9" s="309"/>
      <c r="I9" s="309">
        <v>39</v>
      </c>
      <c r="J9" s="309"/>
      <c r="K9" s="309">
        <v>2264</v>
      </c>
      <c r="L9" s="309"/>
    </row>
    <row r="10" spans="1:12" s="168" customFormat="1" ht="13.5">
      <c r="A10" s="203">
        <v>20</v>
      </c>
      <c r="B10" s="314"/>
      <c r="C10" s="106">
        <v>301</v>
      </c>
      <c r="D10" s="106">
        <v>5020</v>
      </c>
      <c r="E10" s="106">
        <v>2444</v>
      </c>
      <c r="F10" s="106">
        <v>7464</v>
      </c>
      <c r="G10" s="309">
        <v>24.79734219269103</v>
      </c>
      <c r="H10" s="309"/>
      <c r="I10" s="309">
        <v>39</v>
      </c>
      <c r="J10" s="309"/>
      <c r="K10" s="309">
        <v>2307</v>
      </c>
      <c r="L10" s="309"/>
    </row>
    <row r="11" spans="1:12" s="169" customFormat="1" ht="13.5">
      <c r="A11" s="223">
        <v>21</v>
      </c>
      <c r="B11" s="321"/>
      <c r="C11" s="173">
        <f>SUM(C13:C25)</f>
        <v>307</v>
      </c>
      <c r="D11" s="13">
        <f>SUM(D13:D25)</f>
        <v>7285</v>
      </c>
      <c r="E11" s="13">
        <f>SUM(E13:E25)</f>
        <v>1779</v>
      </c>
      <c r="F11" s="13">
        <f>SUM(F13:F25)</f>
        <v>9064</v>
      </c>
      <c r="G11" s="304">
        <f>F11/C11</f>
        <v>29.52442996742671</v>
      </c>
      <c r="H11" s="304"/>
      <c r="I11" s="304">
        <f>SUM(I13:J25)</f>
        <v>32</v>
      </c>
      <c r="J11" s="304"/>
      <c r="K11" s="304">
        <f>SUM(K13:L25)</f>
        <v>1535</v>
      </c>
      <c r="L11" s="304"/>
    </row>
    <row r="12" spans="1:12" s="169" customFormat="1" ht="4.5" customHeight="1">
      <c r="A12" s="153"/>
      <c r="B12" s="99"/>
      <c r="C12" s="13"/>
      <c r="D12" s="18"/>
      <c r="E12" s="18"/>
      <c r="F12" s="18"/>
      <c r="G12" s="18"/>
      <c r="H12" s="18"/>
      <c r="I12" s="18"/>
      <c r="J12" s="18"/>
      <c r="K12" s="18"/>
      <c r="L12" s="18"/>
    </row>
    <row r="13" spans="1:12" s="168" customFormat="1" ht="13.5">
      <c r="A13" s="108" t="s">
        <v>204</v>
      </c>
      <c r="B13" s="109" t="s">
        <v>159</v>
      </c>
      <c r="C13" s="174">
        <v>26</v>
      </c>
      <c r="D13" s="107">
        <v>623</v>
      </c>
      <c r="E13" s="107">
        <v>155</v>
      </c>
      <c r="F13" s="107">
        <f>SUM(D13:E13)</f>
        <v>778</v>
      </c>
      <c r="G13" s="309">
        <f>F13/C13</f>
        <v>29.923076923076923</v>
      </c>
      <c r="H13" s="309"/>
      <c r="I13" s="316">
        <v>5</v>
      </c>
      <c r="J13" s="316"/>
      <c r="K13" s="316">
        <v>169</v>
      </c>
      <c r="L13" s="316"/>
    </row>
    <row r="14" spans="1:12" s="168" customFormat="1" ht="13.5">
      <c r="A14" s="102"/>
      <c r="B14" s="109" t="s">
        <v>160</v>
      </c>
      <c r="C14" s="174">
        <v>27</v>
      </c>
      <c r="D14" s="107">
        <v>493</v>
      </c>
      <c r="E14" s="107">
        <v>120</v>
      </c>
      <c r="F14" s="107">
        <f aca="true" t="shared" si="0" ref="F14:F23">SUM(D14:E14)</f>
        <v>613</v>
      </c>
      <c r="G14" s="309">
        <f aca="true" t="shared" si="1" ref="G14:G21">F14/C14</f>
        <v>22.703703703703702</v>
      </c>
      <c r="H14" s="309"/>
      <c r="I14" s="316">
        <v>3</v>
      </c>
      <c r="J14" s="316"/>
      <c r="K14" s="316">
        <v>104</v>
      </c>
      <c r="L14" s="316"/>
    </row>
    <row r="15" spans="1:12" s="168" customFormat="1" ht="13.5">
      <c r="A15" s="102"/>
      <c r="B15" s="109" t="s">
        <v>161</v>
      </c>
      <c r="C15" s="174">
        <v>25</v>
      </c>
      <c r="D15" s="107">
        <v>412</v>
      </c>
      <c r="E15" s="107">
        <v>100</v>
      </c>
      <c r="F15" s="107">
        <f t="shared" si="0"/>
        <v>512</v>
      </c>
      <c r="G15" s="309">
        <f t="shared" si="1"/>
        <v>20.48</v>
      </c>
      <c r="H15" s="309"/>
      <c r="I15" s="316">
        <v>2</v>
      </c>
      <c r="J15" s="316"/>
      <c r="K15" s="316">
        <v>46</v>
      </c>
      <c r="L15" s="316"/>
    </row>
    <row r="16" spans="1:12" s="168" customFormat="1" ht="13.5">
      <c r="A16" s="102"/>
      <c r="B16" s="109" t="s">
        <v>162</v>
      </c>
      <c r="C16" s="174">
        <v>27</v>
      </c>
      <c r="D16" s="107">
        <v>454</v>
      </c>
      <c r="E16" s="107">
        <v>104</v>
      </c>
      <c r="F16" s="107">
        <f t="shared" si="0"/>
        <v>558</v>
      </c>
      <c r="G16" s="309">
        <f t="shared" si="1"/>
        <v>20.666666666666668</v>
      </c>
      <c r="H16" s="309"/>
      <c r="I16" s="310">
        <v>2</v>
      </c>
      <c r="J16" s="310"/>
      <c r="K16" s="310">
        <v>25</v>
      </c>
      <c r="L16" s="310"/>
    </row>
    <row r="17" spans="1:12" s="168" customFormat="1" ht="13.5">
      <c r="A17" s="102"/>
      <c r="B17" s="109" t="s">
        <v>163</v>
      </c>
      <c r="C17" s="174">
        <v>26</v>
      </c>
      <c r="D17" s="107">
        <v>428</v>
      </c>
      <c r="E17" s="107">
        <v>149</v>
      </c>
      <c r="F17" s="107">
        <f t="shared" si="0"/>
        <v>577</v>
      </c>
      <c r="G17" s="309">
        <f t="shared" si="1"/>
        <v>22.192307692307693</v>
      </c>
      <c r="H17" s="309"/>
      <c r="I17" s="310" t="s">
        <v>206</v>
      </c>
      <c r="J17" s="310"/>
      <c r="K17" s="310" t="s">
        <v>206</v>
      </c>
      <c r="L17" s="310"/>
    </row>
    <row r="18" spans="1:12" s="168" customFormat="1" ht="13.5">
      <c r="A18" s="102"/>
      <c r="B18" s="109" t="s">
        <v>164</v>
      </c>
      <c r="C18" s="174">
        <v>26</v>
      </c>
      <c r="D18" s="107">
        <v>473</v>
      </c>
      <c r="E18" s="107">
        <v>176</v>
      </c>
      <c r="F18" s="107">
        <f t="shared" si="0"/>
        <v>649</v>
      </c>
      <c r="G18" s="309">
        <f t="shared" si="1"/>
        <v>24.96153846153846</v>
      </c>
      <c r="H18" s="309"/>
      <c r="I18" s="310">
        <v>2</v>
      </c>
      <c r="J18" s="310"/>
      <c r="K18" s="310">
        <v>122</v>
      </c>
      <c r="L18" s="310"/>
    </row>
    <row r="19" spans="1:12" s="168" customFormat="1" ht="13.5">
      <c r="A19" s="102"/>
      <c r="B19" s="110">
        <v>10</v>
      </c>
      <c r="C19" s="174">
        <v>27</v>
      </c>
      <c r="D19" s="107">
        <v>743</v>
      </c>
      <c r="E19" s="107">
        <v>222</v>
      </c>
      <c r="F19" s="107">
        <f t="shared" si="0"/>
        <v>965</v>
      </c>
      <c r="G19" s="309">
        <f t="shared" si="1"/>
        <v>35.74074074074074</v>
      </c>
      <c r="H19" s="309"/>
      <c r="I19" s="316">
        <v>9</v>
      </c>
      <c r="J19" s="316"/>
      <c r="K19" s="316">
        <v>437</v>
      </c>
      <c r="L19" s="316"/>
    </row>
    <row r="20" spans="1:12" s="168" customFormat="1" ht="13.5">
      <c r="A20" s="102"/>
      <c r="B20" s="110">
        <v>11</v>
      </c>
      <c r="C20" s="174">
        <v>25</v>
      </c>
      <c r="D20" s="107">
        <v>540</v>
      </c>
      <c r="E20" s="107">
        <v>446</v>
      </c>
      <c r="F20" s="107">
        <f t="shared" si="0"/>
        <v>986</v>
      </c>
      <c r="G20" s="309">
        <f t="shared" si="1"/>
        <v>39.44</v>
      </c>
      <c r="H20" s="309"/>
      <c r="I20" s="316">
        <v>7</v>
      </c>
      <c r="J20" s="316"/>
      <c r="K20" s="316">
        <v>487</v>
      </c>
      <c r="L20" s="316"/>
    </row>
    <row r="21" spans="1:12" s="168" customFormat="1" ht="13.5">
      <c r="A21" s="102"/>
      <c r="B21" s="110">
        <v>12</v>
      </c>
      <c r="C21" s="174">
        <v>24</v>
      </c>
      <c r="D21" s="107">
        <v>275</v>
      </c>
      <c r="E21" s="107">
        <v>42</v>
      </c>
      <c r="F21" s="107">
        <f t="shared" si="0"/>
        <v>317</v>
      </c>
      <c r="G21" s="309">
        <f t="shared" si="1"/>
        <v>13.208333333333334</v>
      </c>
      <c r="H21" s="309"/>
      <c r="I21" s="310" t="s">
        <v>206</v>
      </c>
      <c r="J21" s="310"/>
      <c r="K21" s="310" t="s">
        <v>206</v>
      </c>
      <c r="L21" s="310"/>
    </row>
    <row r="22" spans="1:12" s="168" customFormat="1" ht="4.5" customHeight="1">
      <c r="A22" s="102"/>
      <c r="B22" s="110"/>
      <c r="C22" s="106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s="168" customFormat="1" ht="13.5">
      <c r="A23" s="108" t="s">
        <v>205</v>
      </c>
      <c r="B23" s="109" t="s">
        <v>165</v>
      </c>
      <c r="C23" s="174">
        <v>24</v>
      </c>
      <c r="D23" s="107">
        <v>424</v>
      </c>
      <c r="E23" s="107">
        <v>115</v>
      </c>
      <c r="F23" s="107">
        <f t="shared" si="0"/>
        <v>539</v>
      </c>
      <c r="G23" s="309">
        <f>F23/C23</f>
        <v>22.458333333333332</v>
      </c>
      <c r="H23" s="309"/>
      <c r="I23" s="316">
        <v>2</v>
      </c>
      <c r="J23" s="316"/>
      <c r="K23" s="316">
        <v>145</v>
      </c>
      <c r="L23" s="316"/>
    </row>
    <row r="24" spans="1:12" s="168" customFormat="1" ht="13.5">
      <c r="A24" s="102"/>
      <c r="B24" s="109" t="s">
        <v>166</v>
      </c>
      <c r="C24" s="174">
        <v>24</v>
      </c>
      <c r="D24" s="107">
        <v>2040</v>
      </c>
      <c r="E24" s="107">
        <v>118</v>
      </c>
      <c r="F24" s="107">
        <f>SUM(D24:E24)</f>
        <v>2158</v>
      </c>
      <c r="G24" s="309">
        <f>F24/C24</f>
        <v>89.91666666666667</v>
      </c>
      <c r="H24" s="309"/>
      <c r="I24" s="310" t="s">
        <v>206</v>
      </c>
      <c r="J24" s="310"/>
      <c r="K24" s="310" t="s">
        <v>206</v>
      </c>
      <c r="L24" s="310"/>
    </row>
    <row r="25" spans="1:12" s="168" customFormat="1" ht="13.5">
      <c r="A25" s="102"/>
      <c r="B25" s="109" t="s">
        <v>167</v>
      </c>
      <c r="C25" s="174">
        <v>26</v>
      </c>
      <c r="D25" s="107">
        <v>380</v>
      </c>
      <c r="E25" s="107">
        <v>32</v>
      </c>
      <c r="F25" s="107">
        <f>SUM(D25:E25)</f>
        <v>412</v>
      </c>
      <c r="G25" s="309">
        <f>F25/C25</f>
        <v>15.846153846153847</v>
      </c>
      <c r="H25" s="309"/>
      <c r="I25" s="310" t="s">
        <v>206</v>
      </c>
      <c r="J25" s="310"/>
      <c r="K25" s="310" t="s">
        <v>206</v>
      </c>
      <c r="L25" s="310"/>
    </row>
    <row r="26" spans="1:12" s="169" customFormat="1" ht="4.5" customHeight="1">
      <c r="A26" s="170"/>
      <c r="B26" s="100"/>
      <c r="C26" s="3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3.5">
      <c r="A27" s="40" t="s">
        <v>168</v>
      </c>
      <c r="B27" s="97"/>
      <c r="C27" s="171"/>
      <c r="D27" s="171"/>
      <c r="E27" s="171"/>
      <c r="F27" s="171"/>
      <c r="G27" s="171"/>
      <c r="H27" s="171"/>
      <c r="I27" s="171"/>
      <c r="J27" s="171"/>
      <c r="K27" s="171"/>
      <c r="L27" s="171"/>
    </row>
    <row r="28" spans="1:2" ht="13.5">
      <c r="A28" s="2"/>
      <c r="B28" s="2"/>
    </row>
    <row r="29" spans="1:2" ht="13.5">
      <c r="A29" s="2"/>
      <c r="B29" s="2"/>
    </row>
    <row r="31" spans="1:11" ht="13.5">
      <c r="A31" s="95" t="s">
        <v>143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 customHeight="1">
      <c r="A32" s="210" t="s">
        <v>104</v>
      </c>
      <c r="B32" s="317"/>
      <c r="C32" s="210" t="s">
        <v>117</v>
      </c>
      <c r="D32" s="212"/>
      <c r="E32" s="212" t="s">
        <v>118</v>
      </c>
      <c r="F32" s="212"/>
      <c r="G32" s="212" t="s">
        <v>119</v>
      </c>
      <c r="H32" s="212"/>
      <c r="I32" s="212"/>
      <c r="J32" s="216"/>
      <c r="K32" s="3"/>
    </row>
    <row r="33" spans="1:11" s="145" customFormat="1" ht="4.5" customHeight="1">
      <c r="A33" s="105"/>
      <c r="B33" s="103"/>
      <c r="C33" s="105"/>
      <c r="D33" s="105"/>
      <c r="E33" s="105"/>
      <c r="F33" s="105"/>
      <c r="G33" s="105"/>
      <c r="H33" s="105"/>
      <c r="I33" s="105"/>
      <c r="J33" s="93"/>
      <c r="K33" s="148"/>
    </row>
    <row r="34" spans="1:12" ht="13.5" customHeight="1">
      <c r="A34" s="203">
        <v>17</v>
      </c>
      <c r="B34" s="311"/>
      <c r="C34" s="203">
        <v>12</v>
      </c>
      <c r="D34" s="203"/>
      <c r="E34" s="312">
        <v>321</v>
      </c>
      <c r="F34" s="324"/>
      <c r="G34" s="312">
        <v>8673</v>
      </c>
      <c r="H34" s="312"/>
      <c r="I34" s="312"/>
      <c r="J34" s="312"/>
      <c r="K34" s="5"/>
      <c r="L34" s="6"/>
    </row>
    <row r="35" spans="1:12" ht="13.5" customHeight="1">
      <c r="A35" s="203">
        <v>18</v>
      </c>
      <c r="B35" s="311"/>
      <c r="C35" s="203">
        <v>11</v>
      </c>
      <c r="D35" s="315"/>
      <c r="E35" s="312">
        <v>268</v>
      </c>
      <c r="F35" s="315"/>
      <c r="G35" s="312">
        <v>7120</v>
      </c>
      <c r="H35" s="312"/>
      <c r="I35" s="312"/>
      <c r="J35" s="312"/>
      <c r="K35" s="5"/>
      <c r="L35" s="6"/>
    </row>
    <row r="36" spans="1:12" ht="13.5" customHeight="1">
      <c r="A36" s="203">
        <v>19</v>
      </c>
      <c r="B36" s="311"/>
      <c r="C36" s="203">
        <v>9</v>
      </c>
      <c r="D36" s="277"/>
      <c r="E36" s="312">
        <v>231</v>
      </c>
      <c r="F36" s="277"/>
      <c r="G36" s="312">
        <v>7878</v>
      </c>
      <c r="H36" s="312"/>
      <c r="I36" s="312"/>
      <c r="J36" s="312"/>
      <c r="K36" s="5"/>
      <c r="L36" s="6"/>
    </row>
    <row r="37" spans="1:12" ht="13.5" customHeight="1">
      <c r="A37" s="203">
        <v>20</v>
      </c>
      <c r="B37" s="311"/>
      <c r="C37" s="203">
        <v>9</v>
      </c>
      <c r="D37" s="277"/>
      <c r="E37" s="312">
        <v>212</v>
      </c>
      <c r="F37" s="277"/>
      <c r="G37" s="312">
        <v>9738</v>
      </c>
      <c r="H37" s="312"/>
      <c r="I37" s="312"/>
      <c r="J37" s="312"/>
      <c r="K37" s="5"/>
      <c r="L37" s="6"/>
    </row>
    <row r="38" spans="1:12" ht="13.5" customHeight="1">
      <c r="A38" s="223">
        <v>21</v>
      </c>
      <c r="B38" s="305"/>
      <c r="C38" s="306">
        <v>10</v>
      </c>
      <c r="D38" s="307"/>
      <c r="E38" s="308">
        <v>239</v>
      </c>
      <c r="F38" s="307"/>
      <c r="G38" s="308">
        <v>9966</v>
      </c>
      <c r="H38" s="308"/>
      <c r="I38" s="308"/>
      <c r="J38" s="308"/>
      <c r="K38" s="5"/>
      <c r="L38" s="6"/>
    </row>
    <row r="39" spans="1:12" ht="4.5" customHeight="1">
      <c r="A39" s="322"/>
      <c r="B39" s="323"/>
      <c r="C39" s="223"/>
      <c r="D39" s="223"/>
      <c r="E39" s="308"/>
      <c r="F39" s="308"/>
      <c r="G39" s="308"/>
      <c r="H39" s="308"/>
      <c r="I39" s="308"/>
      <c r="J39" s="308"/>
      <c r="K39" s="5"/>
      <c r="L39" s="6"/>
    </row>
    <row r="40" spans="1:12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6"/>
      <c r="L40" s="6"/>
    </row>
    <row r="41" spans="1:12" ht="13.5">
      <c r="A41" s="2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3.5">
      <c r="A43" s="95" t="s">
        <v>144</v>
      </c>
      <c r="B43" s="6"/>
      <c r="H43" s="89" t="s">
        <v>145</v>
      </c>
      <c r="I43" s="20"/>
      <c r="J43" s="149"/>
      <c r="K43" s="149"/>
      <c r="L43" s="6"/>
    </row>
    <row r="44" spans="1:12" ht="15" customHeight="1">
      <c r="A44" s="210" t="s">
        <v>104</v>
      </c>
      <c r="B44" s="317"/>
      <c r="C44" s="210" t="s">
        <v>115</v>
      </c>
      <c r="D44" s="212"/>
      <c r="E44" s="212" t="s">
        <v>116</v>
      </c>
      <c r="F44" s="216"/>
      <c r="G44" s="3"/>
      <c r="H44" s="210" t="s">
        <v>127</v>
      </c>
      <c r="I44" s="212"/>
      <c r="J44" s="111" t="s">
        <v>174</v>
      </c>
      <c r="K44" s="112"/>
      <c r="L44" s="6"/>
    </row>
    <row r="45" spans="1:12" ht="4.5" customHeight="1">
      <c r="A45" s="105"/>
      <c r="B45" s="103"/>
      <c r="C45" s="105"/>
      <c r="D45" s="105"/>
      <c r="E45" s="105"/>
      <c r="F45" s="105"/>
      <c r="G45" s="3"/>
      <c r="H45" s="93"/>
      <c r="I45" s="94"/>
      <c r="J45" s="90"/>
      <c r="K45" s="90"/>
      <c r="L45" s="6"/>
    </row>
    <row r="46" spans="1:12" ht="13.5">
      <c r="A46" s="203">
        <v>17</v>
      </c>
      <c r="B46" s="313"/>
      <c r="C46" s="203">
        <v>12</v>
      </c>
      <c r="D46" s="203"/>
      <c r="E46" s="203">
        <v>252</v>
      </c>
      <c r="F46" s="203"/>
      <c r="G46" s="4"/>
      <c r="H46" s="203" t="s">
        <v>121</v>
      </c>
      <c r="I46" s="313"/>
      <c r="J46" s="175">
        <v>7318</v>
      </c>
      <c r="K46" s="53" t="s">
        <v>123</v>
      </c>
      <c r="L46" s="6"/>
    </row>
    <row r="47" spans="1:12" ht="13.5">
      <c r="A47" s="203">
        <v>18</v>
      </c>
      <c r="B47" s="313"/>
      <c r="C47" s="203">
        <v>12</v>
      </c>
      <c r="D47" s="203"/>
      <c r="E47" s="203">
        <v>267</v>
      </c>
      <c r="F47" s="203"/>
      <c r="G47" s="4"/>
      <c r="H47" s="203" t="s">
        <v>126</v>
      </c>
      <c r="I47" s="313"/>
      <c r="J47" s="175">
        <v>223284</v>
      </c>
      <c r="K47" s="113" t="s">
        <v>124</v>
      </c>
      <c r="L47" s="6"/>
    </row>
    <row r="48" spans="1:12" ht="13.5" customHeight="1">
      <c r="A48" s="203">
        <v>19</v>
      </c>
      <c r="B48" s="313"/>
      <c r="C48" s="203">
        <v>12</v>
      </c>
      <c r="D48" s="203"/>
      <c r="E48" s="203">
        <v>216</v>
      </c>
      <c r="F48" s="203"/>
      <c r="G48" s="4"/>
      <c r="H48" s="51"/>
      <c r="I48" s="120"/>
      <c r="J48" s="114"/>
      <c r="K48" s="93"/>
      <c r="L48" s="6"/>
    </row>
    <row r="49" spans="1:12" ht="13.5">
      <c r="A49" s="203">
        <v>20</v>
      </c>
      <c r="B49" s="314"/>
      <c r="C49" s="203">
        <v>11</v>
      </c>
      <c r="D49" s="315"/>
      <c r="E49" s="203">
        <v>215</v>
      </c>
      <c r="F49" s="203"/>
      <c r="G49" s="4"/>
      <c r="L49" s="6"/>
    </row>
    <row r="50" spans="1:12" ht="13.5">
      <c r="A50" s="223">
        <v>21</v>
      </c>
      <c r="B50" s="321"/>
      <c r="C50" s="306">
        <v>11</v>
      </c>
      <c r="D50" s="286"/>
      <c r="E50" s="223">
        <v>258</v>
      </c>
      <c r="F50" s="223"/>
      <c r="G50" s="4"/>
      <c r="L50" s="6"/>
    </row>
    <row r="51" spans="1:12" ht="4.5" customHeight="1">
      <c r="A51" s="322"/>
      <c r="B51" s="323"/>
      <c r="C51" s="223"/>
      <c r="D51" s="223"/>
      <c r="E51" s="223"/>
      <c r="F51" s="223"/>
      <c r="G51" s="4"/>
      <c r="L51" s="6"/>
    </row>
    <row r="52" spans="1:12" ht="13.5">
      <c r="A52" s="40" t="s">
        <v>155</v>
      </c>
      <c r="B52" s="172"/>
      <c r="C52" s="25"/>
      <c r="D52" s="25"/>
      <c r="E52" s="25"/>
      <c r="F52" s="25"/>
      <c r="G52" s="4"/>
      <c r="L52" s="6"/>
    </row>
    <row r="53" spans="2:12" ht="13.5" customHeight="1">
      <c r="B53" s="2"/>
      <c r="G53" s="4"/>
      <c r="L53" s="6"/>
    </row>
  </sheetData>
  <mergeCells count="116">
    <mergeCell ref="K9:L9"/>
    <mergeCell ref="K25:L25"/>
    <mergeCell ref="K24:L24"/>
    <mergeCell ref="K23:L23"/>
    <mergeCell ref="K21:L21"/>
    <mergeCell ref="K10:L10"/>
    <mergeCell ref="K20:L20"/>
    <mergeCell ref="K17:L17"/>
    <mergeCell ref="K13:L13"/>
    <mergeCell ref="K14:L14"/>
    <mergeCell ref="H47:I47"/>
    <mergeCell ref="H46:I46"/>
    <mergeCell ref="C37:D37"/>
    <mergeCell ref="E44:F44"/>
    <mergeCell ref="E47:F47"/>
    <mergeCell ref="C47:D47"/>
    <mergeCell ref="E46:F46"/>
    <mergeCell ref="C46:D46"/>
    <mergeCell ref="G37:J37"/>
    <mergeCell ref="G20:H20"/>
    <mergeCell ref="G19:H19"/>
    <mergeCell ref="G18:H18"/>
    <mergeCell ref="G17:H17"/>
    <mergeCell ref="K19:L19"/>
    <mergeCell ref="K18:L18"/>
    <mergeCell ref="K15:L15"/>
    <mergeCell ref="K16:L16"/>
    <mergeCell ref="G9:H9"/>
    <mergeCell ref="I16:J16"/>
    <mergeCell ref="I15:J15"/>
    <mergeCell ref="I14:J14"/>
    <mergeCell ref="I13:J13"/>
    <mergeCell ref="G16:H16"/>
    <mergeCell ref="G15:H15"/>
    <mergeCell ref="G14:H14"/>
    <mergeCell ref="G13:H13"/>
    <mergeCell ref="G10:H10"/>
    <mergeCell ref="I4:L4"/>
    <mergeCell ref="G8:H8"/>
    <mergeCell ref="G7:H7"/>
    <mergeCell ref="I7:J7"/>
    <mergeCell ref="K7:L7"/>
    <mergeCell ref="I5:J5"/>
    <mergeCell ref="K5:L5"/>
    <mergeCell ref="K8:L8"/>
    <mergeCell ref="I18:J18"/>
    <mergeCell ref="I17:J17"/>
    <mergeCell ref="I10:J10"/>
    <mergeCell ref="I11:J11"/>
    <mergeCell ref="A51:B51"/>
    <mergeCell ref="C51:D51"/>
    <mergeCell ref="C44:D44"/>
    <mergeCell ref="G24:H24"/>
    <mergeCell ref="G39:J39"/>
    <mergeCell ref="G36:J36"/>
    <mergeCell ref="G35:J35"/>
    <mergeCell ref="G34:J34"/>
    <mergeCell ref="H44:I44"/>
    <mergeCell ref="I24:J24"/>
    <mergeCell ref="A7:B7"/>
    <mergeCell ref="A8:B8"/>
    <mergeCell ref="A9:B9"/>
    <mergeCell ref="A32:B32"/>
    <mergeCell ref="A10:B10"/>
    <mergeCell ref="A11:B11"/>
    <mergeCell ref="A37:B37"/>
    <mergeCell ref="C34:D34"/>
    <mergeCell ref="E37:F37"/>
    <mergeCell ref="C35:D35"/>
    <mergeCell ref="E35:F35"/>
    <mergeCell ref="A35:B35"/>
    <mergeCell ref="E34:F34"/>
    <mergeCell ref="A50:B50"/>
    <mergeCell ref="C50:D50"/>
    <mergeCell ref="E50:F50"/>
    <mergeCell ref="C39:D39"/>
    <mergeCell ref="E39:F39"/>
    <mergeCell ref="A39:B39"/>
    <mergeCell ref="A46:B46"/>
    <mergeCell ref="A47:B47"/>
    <mergeCell ref="A44:B44"/>
    <mergeCell ref="C48:D48"/>
    <mergeCell ref="A4:B5"/>
    <mergeCell ref="G4:H4"/>
    <mergeCell ref="G5:H5"/>
    <mergeCell ref="G32:J32"/>
    <mergeCell ref="I25:J25"/>
    <mergeCell ref="C4:C5"/>
    <mergeCell ref="D4:D5"/>
    <mergeCell ref="I23:J23"/>
    <mergeCell ref="C32:D32"/>
    <mergeCell ref="E32:F32"/>
    <mergeCell ref="A48:B48"/>
    <mergeCell ref="A49:B49"/>
    <mergeCell ref="C49:D49"/>
    <mergeCell ref="I8:J8"/>
    <mergeCell ref="I9:J9"/>
    <mergeCell ref="I20:J20"/>
    <mergeCell ref="G25:H25"/>
    <mergeCell ref="G11:H11"/>
    <mergeCell ref="I19:J19"/>
    <mergeCell ref="A34:B34"/>
    <mergeCell ref="E51:F51"/>
    <mergeCell ref="E36:F36"/>
    <mergeCell ref="E48:F48"/>
    <mergeCell ref="E49:F49"/>
    <mergeCell ref="K11:L11"/>
    <mergeCell ref="A38:B38"/>
    <mergeCell ref="C38:D38"/>
    <mergeCell ref="E38:F38"/>
    <mergeCell ref="G38:J38"/>
    <mergeCell ref="G23:H23"/>
    <mergeCell ref="G21:H21"/>
    <mergeCell ref="I21:J21"/>
    <mergeCell ref="A36:B36"/>
    <mergeCell ref="C36:D3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&amp;L&amp;8 206　　　議会 ・ 行財政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3">
      <selection activeCell="R41" sqref="R41"/>
    </sheetView>
  </sheetViews>
  <sheetFormatPr defaultColWidth="9.00390625" defaultRowHeight="13.5"/>
  <cols>
    <col min="1" max="1" width="5.625" style="142" customWidth="1"/>
    <col min="2" max="2" width="5.875" style="142" customWidth="1"/>
    <col min="3" max="6" width="10.625" style="142" customWidth="1"/>
    <col min="7" max="8" width="5.50390625" style="142" customWidth="1"/>
    <col min="9" max="9" width="3.25390625" style="142" customWidth="1"/>
    <col min="10" max="10" width="7.375" style="142" customWidth="1"/>
    <col min="11" max="12" width="5.25390625" style="142" customWidth="1"/>
    <col min="13" max="14" width="7.50390625" style="142" customWidth="1"/>
    <col min="15" max="16" width="3.75390625" style="142" customWidth="1"/>
    <col min="17" max="18" width="7.50390625" style="142" customWidth="1"/>
    <col min="19" max="16384" width="9.00390625" style="142" customWidth="1"/>
  </cols>
  <sheetData>
    <row r="1" spans="2:18" s="160" customFormat="1" ht="26.25" customHeight="1"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2.5" customHeight="1">
      <c r="A2" s="31" t="s">
        <v>120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5"/>
      <c r="N2" s="15"/>
      <c r="O2" s="15"/>
      <c r="P2" s="15"/>
      <c r="Q2" s="15"/>
      <c r="R2" s="15"/>
    </row>
    <row r="3" spans="1:12" ht="13.5">
      <c r="A3" s="95" t="s">
        <v>142</v>
      </c>
      <c r="B3" s="6"/>
      <c r="C3" s="6"/>
      <c r="D3" s="6"/>
      <c r="E3" s="6"/>
      <c r="F3" s="6"/>
      <c r="G3" s="6"/>
      <c r="H3" s="6"/>
      <c r="I3" s="20"/>
      <c r="J3" s="20"/>
      <c r="K3" s="20"/>
      <c r="L3" s="149"/>
    </row>
    <row r="4" spans="1:12" s="145" customFormat="1" ht="13.5">
      <c r="A4" s="210" t="s">
        <v>104</v>
      </c>
      <c r="B4" s="317"/>
      <c r="C4" s="210" t="s">
        <v>121</v>
      </c>
      <c r="D4" s="212" t="s">
        <v>105</v>
      </c>
      <c r="E4" s="45" t="s">
        <v>106</v>
      </c>
      <c r="F4" s="45" t="s">
        <v>108</v>
      </c>
      <c r="G4" s="193" t="s">
        <v>109</v>
      </c>
      <c r="H4" s="193"/>
      <c r="I4" s="212" t="s">
        <v>111</v>
      </c>
      <c r="J4" s="212"/>
      <c r="K4" s="212"/>
      <c r="L4" s="216"/>
    </row>
    <row r="5" spans="1:12" s="145" customFormat="1" ht="13.5">
      <c r="A5" s="318"/>
      <c r="B5" s="319"/>
      <c r="C5" s="320"/>
      <c r="D5" s="214"/>
      <c r="E5" s="48" t="s">
        <v>107</v>
      </c>
      <c r="F5" s="48" t="s">
        <v>112</v>
      </c>
      <c r="G5" s="215" t="s">
        <v>110</v>
      </c>
      <c r="H5" s="215"/>
      <c r="I5" s="214" t="s">
        <v>113</v>
      </c>
      <c r="J5" s="214"/>
      <c r="K5" s="214" t="s">
        <v>114</v>
      </c>
      <c r="L5" s="201"/>
    </row>
    <row r="6" spans="1:12" s="145" customFormat="1" ht="4.5" customHeight="1">
      <c r="A6" s="102"/>
      <c r="B6" s="103"/>
      <c r="C6" s="104"/>
      <c r="D6" s="105"/>
      <c r="E6" s="116"/>
      <c r="F6" s="116"/>
      <c r="G6" s="116"/>
      <c r="H6" s="116"/>
      <c r="I6" s="105"/>
      <c r="J6" s="105"/>
      <c r="K6" s="105"/>
      <c r="L6" s="90"/>
    </row>
    <row r="7" spans="1:12" s="145" customFormat="1" ht="13.5">
      <c r="A7" s="203">
        <v>17</v>
      </c>
      <c r="B7" s="314"/>
      <c r="C7" s="106">
        <v>306</v>
      </c>
      <c r="D7" s="106">
        <v>6951</v>
      </c>
      <c r="E7" s="106">
        <v>2669</v>
      </c>
      <c r="F7" s="106">
        <v>9620</v>
      </c>
      <c r="G7" s="309">
        <v>31</v>
      </c>
      <c r="H7" s="309"/>
      <c r="I7" s="309">
        <v>69</v>
      </c>
      <c r="J7" s="309"/>
      <c r="K7" s="309">
        <v>2173</v>
      </c>
      <c r="L7" s="309"/>
    </row>
    <row r="8" spans="1:12" s="145" customFormat="1" ht="13.5">
      <c r="A8" s="203">
        <v>18</v>
      </c>
      <c r="B8" s="314"/>
      <c r="C8" s="106">
        <v>305</v>
      </c>
      <c r="D8" s="106">
        <v>7759</v>
      </c>
      <c r="E8" s="106">
        <v>2103</v>
      </c>
      <c r="F8" s="106">
        <v>9862</v>
      </c>
      <c r="G8" s="309">
        <v>32</v>
      </c>
      <c r="H8" s="309"/>
      <c r="I8" s="309">
        <v>68</v>
      </c>
      <c r="J8" s="309"/>
      <c r="K8" s="309">
        <v>2803</v>
      </c>
      <c r="L8" s="309"/>
    </row>
    <row r="9" spans="1:12" s="145" customFormat="1" ht="13.5">
      <c r="A9" s="203">
        <v>19</v>
      </c>
      <c r="B9" s="314"/>
      <c r="C9" s="106">
        <v>306</v>
      </c>
      <c r="D9" s="106">
        <v>8386</v>
      </c>
      <c r="E9" s="106">
        <v>2320</v>
      </c>
      <c r="F9" s="106">
        <v>10706</v>
      </c>
      <c r="G9" s="309">
        <v>35</v>
      </c>
      <c r="H9" s="309"/>
      <c r="I9" s="309">
        <v>84</v>
      </c>
      <c r="J9" s="309"/>
      <c r="K9" s="309">
        <v>3693</v>
      </c>
      <c r="L9" s="309"/>
    </row>
    <row r="10" spans="1:12" s="145" customFormat="1" ht="13.5">
      <c r="A10" s="203">
        <v>20</v>
      </c>
      <c r="B10" s="314"/>
      <c r="C10" s="106">
        <v>306</v>
      </c>
      <c r="D10" s="106">
        <v>6549</v>
      </c>
      <c r="E10" s="106">
        <v>2096</v>
      </c>
      <c r="F10" s="106">
        <v>8645</v>
      </c>
      <c r="G10" s="309">
        <v>28.251633986928105</v>
      </c>
      <c r="H10" s="309"/>
      <c r="I10" s="309">
        <v>34</v>
      </c>
      <c r="J10" s="309"/>
      <c r="K10" s="309">
        <v>1127</v>
      </c>
      <c r="L10" s="309"/>
    </row>
    <row r="11" spans="1:12" ht="13.5">
      <c r="A11" s="223">
        <v>21</v>
      </c>
      <c r="B11" s="321"/>
      <c r="C11" s="173">
        <f>SUM(C13:C25)</f>
        <v>307</v>
      </c>
      <c r="D11" s="13">
        <f>SUM(D13:D25)</f>
        <v>6434</v>
      </c>
      <c r="E11" s="13">
        <f>SUM(E13:E25)</f>
        <v>1691</v>
      </c>
      <c r="F11" s="13">
        <f>SUM(F13:F25)</f>
        <v>8125</v>
      </c>
      <c r="G11" s="304">
        <f>F11/C11</f>
        <v>26.465798045602607</v>
      </c>
      <c r="H11" s="304"/>
      <c r="I11" s="304">
        <f>SUM(I13:J25)</f>
        <v>31</v>
      </c>
      <c r="J11" s="304"/>
      <c r="K11" s="304">
        <f>SUM(K13:L25)</f>
        <v>890</v>
      </c>
      <c r="L11" s="304"/>
    </row>
    <row r="12" spans="1:12" ht="4.5" customHeight="1">
      <c r="A12" s="153"/>
      <c r="B12" s="99"/>
      <c r="C12" s="13"/>
      <c r="D12" s="13"/>
      <c r="E12" s="13"/>
      <c r="F12" s="13"/>
      <c r="G12" s="13"/>
      <c r="H12" s="13"/>
      <c r="I12" s="13"/>
      <c r="J12" s="13"/>
      <c r="K12" s="13"/>
      <c r="L12" s="28"/>
    </row>
    <row r="13" spans="1:12" s="145" customFormat="1" ht="13.5">
      <c r="A13" s="108" t="s">
        <v>204</v>
      </c>
      <c r="B13" s="109" t="s">
        <v>159</v>
      </c>
      <c r="C13" s="174">
        <v>26</v>
      </c>
      <c r="D13" s="106">
        <v>695</v>
      </c>
      <c r="E13" s="106">
        <v>95</v>
      </c>
      <c r="F13" s="106">
        <f>SUM(D13:E13)</f>
        <v>790</v>
      </c>
      <c r="G13" s="309">
        <f>F13/C13</f>
        <v>30.384615384615383</v>
      </c>
      <c r="H13" s="309"/>
      <c r="I13" s="309">
        <v>4</v>
      </c>
      <c r="J13" s="309"/>
      <c r="K13" s="309">
        <v>74</v>
      </c>
      <c r="L13" s="309"/>
    </row>
    <row r="14" spans="1:12" s="145" customFormat="1" ht="13.5">
      <c r="A14" s="102"/>
      <c r="B14" s="109" t="s">
        <v>160</v>
      </c>
      <c r="C14" s="174">
        <v>27</v>
      </c>
      <c r="D14" s="106">
        <v>775</v>
      </c>
      <c r="E14" s="106">
        <v>125</v>
      </c>
      <c r="F14" s="106">
        <f aca="true" t="shared" si="0" ref="F14:F21">SUM(D14:E14)</f>
        <v>900</v>
      </c>
      <c r="G14" s="309">
        <f aca="true" t="shared" si="1" ref="G14:G21">F14/C14</f>
        <v>33.333333333333336</v>
      </c>
      <c r="H14" s="309"/>
      <c r="I14" s="309">
        <v>4</v>
      </c>
      <c r="J14" s="309"/>
      <c r="K14" s="309">
        <v>69</v>
      </c>
      <c r="L14" s="309"/>
    </row>
    <row r="15" spans="1:12" s="145" customFormat="1" ht="13.5">
      <c r="A15" s="102"/>
      <c r="B15" s="109" t="s">
        <v>161</v>
      </c>
      <c r="C15" s="174">
        <v>25</v>
      </c>
      <c r="D15" s="106">
        <v>502</v>
      </c>
      <c r="E15" s="106">
        <v>147</v>
      </c>
      <c r="F15" s="106">
        <f t="shared" si="0"/>
        <v>649</v>
      </c>
      <c r="G15" s="309">
        <f t="shared" si="1"/>
        <v>25.96</v>
      </c>
      <c r="H15" s="309"/>
      <c r="I15" s="309">
        <v>1</v>
      </c>
      <c r="J15" s="309"/>
      <c r="K15" s="309">
        <v>6</v>
      </c>
      <c r="L15" s="309"/>
    </row>
    <row r="16" spans="1:12" s="145" customFormat="1" ht="13.5">
      <c r="A16" s="102"/>
      <c r="B16" s="109" t="s">
        <v>162</v>
      </c>
      <c r="C16" s="174">
        <v>27</v>
      </c>
      <c r="D16" s="106">
        <v>450</v>
      </c>
      <c r="E16" s="106">
        <v>92</v>
      </c>
      <c r="F16" s="106">
        <f t="shared" si="0"/>
        <v>542</v>
      </c>
      <c r="G16" s="309">
        <f t="shared" si="1"/>
        <v>20.074074074074073</v>
      </c>
      <c r="H16" s="309"/>
      <c r="I16" s="309">
        <v>2</v>
      </c>
      <c r="J16" s="309"/>
      <c r="K16" s="309">
        <v>34</v>
      </c>
      <c r="L16" s="309"/>
    </row>
    <row r="17" spans="1:12" s="145" customFormat="1" ht="13.5">
      <c r="A17" s="102"/>
      <c r="B17" s="109" t="s">
        <v>163</v>
      </c>
      <c r="C17" s="174">
        <v>26</v>
      </c>
      <c r="D17" s="106">
        <v>446</v>
      </c>
      <c r="E17" s="106">
        <v>95</v>
      </c>
      <c r="F17" s="106">
        <f t="shared" si="0"/>
        <v>541</v>
      </c>
      <c r="G17" s="309">
        <f>F17/C17</f>
        <v>20.807692307692307</v>
      </c>
      <c r="H17" s="309"/>
      <c r="I17" s="326">
        <v>2</v>
      </c>
      <c r="J17" s="326"/>
      <c r="K17" s="326">
        <v>43</v>
      </c>
      <c r="L17" s="326"/>
    </row>
    <row r="18" spans="1:12" s="145" customFormat="1" ht="13.5">
      <c r="A18" s="102"/>
      <c r="B18" s="109" t="s">
        <v>164</v>
      </c>
      <c r="C18" s="174">
        <v>26</v>
      </c>
      <c r="D18" s="106">
        <v>535</v>
      </c>
      <c r="E18" s="106">
        <v>72</v>
      </c>
      <c r="F18" s="106">
        <f t="shared" si="0"/>
        <v>607</v>
      </c>
      <c r="G18" s="309">
        <f t="shared" si="1"/>
        <v>23.346153846153847</v>
      </c>
      <c r="H18" s="309"/>
      <c r="I18" s="326" t="s">
        <v>207</v>
      </c>
      <c r="J18" s="326"/>
      <c r="K18" s="326" t="s">
        <v>207</v>
      </c>
      <c r="L18" s="326"/>
    </row>
    <row r="19" spans="1:12" s="145" customFormat="1" ht="13.5">
      <c r="A19" s="102"/>
      <c r="B19" s="110">
        <v>10</v>
      </c>
      <c r="C19" s="174">
        <v>27</v>
      </c>
      <c r="D19" s="106">
        <v>684</v>
      </c>
      <c r="E19" s="106">
        <v>170</v>
      </c>
      <c r="F19" s="106">
        <f t="shared" si="0"/>
        <v>854</v>
      </c>
      <c r="G19" s="309">
        <f t="shared" si="1"/>
        <v>31.62962962962963</v>
      </c>
      <c r="H19" s="309"/>
      <c r="I19" s="309">
        <v>8</v>
      </c>
      <c r="J19" s="309"/>
      <c r="K19" s="309">
        <v>158</v>
      </c>
      <c r="L19" s="309"/>
    </row>
    <row r="20" spans="1:12" s="145" customFormat="1" ht="13.5">
      <c r="A20" s="102"/>
      <c r="B20" s="110">
        <v>11</v>
      </c>
      <c r="C20" s="174">
        <v>25</v>
      </c>
      <c r="D20" s="106">
        <v>547</v>
      </c>
      <c r="E20" s="106">
        <v>136</v>
      </c>
      <c r="F20" s="106">
        <f t="shared" si="0"/>
        <v>683</v>
      </c>
      <c r="G20" s="309">
        <f t="shared" si="1"/>
        <v>27.32</v>
      </c>
      <c r="H20" s="309"/>
      <c r="I20" s="309">
        <v>3</v>
      </c>
      <c r="J20" s="309"/>
      <c r="K20" s="309">
        <v>85</v>
      </c>
      <c r="L20" s="309"/>
    </row>
    <row r="21" spans="1:12" s="145" customFormat="1" ht="13.5">
      <c r="A21" s="102"/>
      <c r="B21" s="110">
        <v>12</v>
      </c>
      <c r="C21" s="174">
        <v>24</v>
      </c>
      <c r="D21" s="106">
        <v>337</v>
      </c>
      <c r="E21" s="106">
        <v>87</v>
      </c>
      <c r="F21" s="106">
        <f t="shared" si="0"/>
        <v>424</v>
      </c>
      <c r="G21" s="309">
        <f t="shared" si="1"/>
        <v>17.666666666666668</v>
      </c>
      <c r="H21" s="309"/>
      <c r="I21" s="309">
        <v>1</v>
      </c>
      <c r="J21" s="309"/>
      <c r="K21" s="309">
        <v>62</v>
      </c>
      <c r="L21" s="309"/>
    </row>
    <row r="22" spans="1:12" s="145" customFormat="1" ht="4.5" customHeight="1">
      <c r="A22" s="102"/>
      <c r="B22" s="110"/>
      <c r="C22" s="106"/>
      <c r="D22" s="106"/>
      <c r="E22" s="106"/>
      <c r="F22" s="106"/>
      <c r="G22" s="106"/>
      <c r="H22" s="106"/>
      <c r="I22" s="106"/>
      <c r="J22" s="106"/>
      <c r="K22" s="106"/>
      <c r="L22" s="117"/>
    </row>
    <row r="23" spans="1:12" s="145" customFormat="1" ht="13.5">
      <c r="A23" s="108" t="s">
        <v>205</v>
      </c>
      <c r="B23" s="109" t="s">
        <v>165</v>
      </c>
      <c r="C23" s="174">
        <v>24</v>
      </c>
      <c r="D23" s="106">
        <v>422</v>
      </c>
      <c r="E23" s="106">
        <v>233</v>
      </c>
      <c r="F23" s="106">
        <f>SUM(D23:E23)</f>
        <v>655</v>
      </c>
      <c r="G23" s="309">
        <f>F23/C23</f>
        <v>27.291666666666668</v>
      </c>
      <c r="H23" s="309"/>
      <c r="I23" s="309">
        <v>2</v>
      </c>
      <c r="J23" s="309"/>
      <c r="K23" s="309">
        <v>166</v>
      </c>
      <c r="L23" s="309"/>
    </row>
    <row r="24" spans="1:12" s="145" customFormat="1" ht="13.5">
      <c r="A24" s="102"/>
      <c r="B24" s="109" t="s">
        <v>166</v>
      </c>
      <c r="C24" s="174">
        <v>24</v>
      </c>
      <c r="D24" s="106">
        <v>540</v>
      </c>
      <c r="E24" s="106">
        <v>262</v>
      </c>
      <c r="F24" s="106">
        <f>SUM(D24:E24)</f>
        <v>802</v>
      </c>
      <c r="G24" s="309">
        <f>F24/C24</f>
        <v>33.416666666666664</v>
      </c>
      <c r="H24" s="309"/>
      <c r="I24" s="309">
        <v>4</v>
      </c>
      <c r="J24" s="309"/>
      <c r="K24" s="309">
        <v>193</v>
      </c>
      <c r="L24" s="309"/>
    </row>
    <row r="25" spans="1:12" s="145" customFormat="1" ht="13.5">
      <c r="A25" s="102"/>
      <c r="B25" s="109" t="s">
        <v>167</v>
      </c>
      <c r="C25" s="174">
        <v>26</v>
      </c>
      <c r="D25" s="106">
        <v>501</v>
      </c>
      <c r="E25" s="106">
        <v>177</v>
      </c>
      <c r="F25" s="106">
        <f>SUM(D25:E25)</f>
        <v>678</v>
      </c>
      <c r="G25" s="309">
        <f>F25/C25</f>
        <v>26.076923076923077</v>
      </c>
      <c r="H25" s="309"/>
      <c r="I25" s="326" t="s">
        <v>207</v>
      </c>
      <c r="J25" s="326"/>
      <c r="K25" s="326" t="s">
        <v>207</v>
      </c>
      <c r="L25" s="326"/>
    </row>
    <row r="26" spans="1:12" ht="4.5" customHeight="1">
      <c r="A26" s="176"/>
      <c r="B26" s="101"/>
      <c r="C26" s="4"/>
      <c r="D26" s="19"/>
      <c r="E26" s="19"/>
      <c r="F26" s="19"/>
      <c r="G26" s="115"/>
      <c r="H26" s="115"/>
      <c r="I26" s="19"/>
      <c r="J26" s="19"/>
      <c r="K26" s="19"/>
      <c r="L26" s="149"/>
    </row>
    <row r="27" spans="1:12" ht="13.5">
      <c r="A27" s="40" t="s">
        <v>168</v>
      </c>
      <c r="B27" s="97"/>
      <c r="C27" s="171"/>
      <c r="D27" s="171"/>
      <c r="E27" s="171"/>
      <c r="F27" s="171"/>
      <c r="G27" s="171"/>
      <c r="H27" s="171"/>
      <c r="I27" s="97"/>
      <c r="J27" s="97"/>
      <c r="K27" s="171"/>
      <c r="L27" s="171"/>
    </row>
    <row r="28" spans="1:10" ht="13.5">
      <c r="A28" s="2"/>
      <c r="B28" s="2"/>
      <c r="I28" s="2"/>
      <c r="J28" s="2"/>
    </row>
    <row r="29" spans="1:10" ht="13.5">
      <c r="A29" s="2"/>
      <c r="B29" s="2"/>
      <c r="I29" s="2"/>
      <c r="J29" s="2"/>
    </row>
    <row r="31" spans="1:10" ht="13.5">
      <c r="A31" s="95" t="s">
        <v>146</v>
      </c>
      <c r="B31" s="6"/>
      <c r="C31" s="6"/>
      <c r="D31" s="6"/>
      <c r="E31" s="6"/>
      <c r="F31" s="6"/>
      <c r="G31" s="20"/>
      <c r="H31" s="20"/>
      <c r="I31" s="20"/>
      <c r="J31" s="20"/>
    </row>
    <row r="32" spans="1:11" ht="15" customHeight="1">
      <c r="A32" s="210" t="s">
        <v>104</v>
      </c>
      <c r="B32" s="317"/>
      <c r="C32" s="210" t="s">
        <v>117</v>
      </c>
      <c r="D32" s="212"/>
      <c r="E32" s="212" t="s">
        <v>118</v>
      </c>
      <c r="F32" s="212"/>
      <c r="G32" s="212" t="s">
        <v>119</v>
      </c>
      <c r="H32" s="212"/>
      <c r="I32" s="212"/>
      <c r="J32" s="216"/>
      <c r="K32" s="6"/>
    </row>
    <row r="33" spans="1:11" ht="4.5" customHeight="1">
      <c r="A33" s="105"/>
      <c r="B33" s="103"/>
      <c r="C33" s="105"/>
      <c r="D33" s="105"/>
      <c r="E33" s="105"/>
      <c r="F33" s="105"/>
      <c r="G33" s="105"/>
      <c r="H33" s="105"/>
      <c r="I33" s="105"/>
      <c r="J33" s="105"/>
      <c r="K33" s="6"/>
    </row>
    <row r="34" spans="1:11" ht="13.5">
      <c r="A34" s="203">
        <v>17</v>
      </c>
      <c r="B34" s="311"/>
      <c r="C34" s="203">
        <v>2</v>
      </c>
      <c r="D34" s="203"/>
      <c r="E34" s="312">
        <v>40</v>
      </c>
      <c r="F34" s="312"/>
      <c r="G34" s="312">
        <v>1993</v>
      </c>
      <c r="H34" s="312"/>
      <c r="I34" s="312"/>
      <c r="J34" s="312"/>
      <c r="K34" s="6"/>
    </row>
    <row r="35" spans="1:11" ht="13.5">
      <c r="A35" s="203">
        <v>18</v>
      </c>
      <c r="B35" s="311"/>
      <c r="C35" s="203">
        <v>2</v>
      </c>
      <c r="D35" s="203"/>
      <c r="E35" s="312">
        <v>40</v>
      </c>
      <c r="F35" s="324"/>
      <c r="G35" s="312">
        <v>2859</v>
      </c>
      <c r="H35" s="312"/>
      <c r="I35" s="312"/>
      <c r="J35" s="312"/>
      <c r="K35" s="6"/>
    </row>
    <row r="36" spans="1:11" ht="13.5">
      <c r="A36" s="203">
        <v>19</v>
      </c>
      <c r="B36" s="311"/>
      <c r="C36" s="203">
        <v>2</v>
      </c>
      <c r="D36" s="315"/>
      <c r="E36" s="312">
        <v>46</v>
      </c>
      <c r="F36" s="315"/>
      <c r="G36" s="312">
        <v>2157</v>
      </c>
      <c r="H36" s="312"/>
      <c r="I36" s="312"/>
      <c r="J36" s="312"/>
      <c r="K36" s="6"/>
    </row>
    <row r="37" spans="1:11" ht="13.5">
      <c r="A37" s="203">
        <v>20</v>
      </c>
      <c r="B37" s="311"/>
      <c r="C37" s="203">
        <v>3</v>
      </c>
      <c r="D37" s="315"/>
      <c r="E37" s="312">
        <v>55</v>
      </c>
      <c r="F37" s="315"/>
      <c r="G37" s="312">
        <v>2330</v>
      </c>
      <c r="H37" s="312"/>
      <c r="I37" s="312"/>
      <c r="J37" s="312"/>
      <c r="K37" s="6"/>
    </row>
    <row r="38" spans="1:11" ht="13.5">
      <c r="A38" s="223">
        <v>21</v>
      </c>
      <c r="B38" s="305"/>
      <c r="C38" s="306">
        <v>2</v>
      </c>
      <c r="D38" s="286"/>
      <c r="E38" s="308">
        <v>48</v>
      </c>
      <c r="F38" s="286"/>
      <c r="G38" s="308">
        <v>1788</v>
      </c>
      <c r="H38" s="308"/>
      <c r="I38" s="308"/>
      <c r="J38" s="308"/>
      <c r="K38" s="6"/>
    </row>
    <row r="39" spans="1:11" ht="4.5" customHeight="1">
      <c r="A39" s="322"/>
      <c r="B39" s="323"/>
      <c r="C39" s="223"/>
      <c r="D39" s="223"/>
      <c r="E39" s="308"/>
      <c r="F39" s="308"/>
      <c r="G39" s="308"/>
      <c r="H39" s="308"/>
      <c r="I39" s="308"/>
      <c r="J39" s="308"/>
      <c r="K39" s="6"/>
    </row>
    <row r="40" spans="1:11" ht="13.5">
      <c r="A40" s="97"/>
      <c r="B40" s="97"/>
      <c r="C40" s="98"/>
      <c r="D40" s="98"/>
      <c r="E40" s="98"/>
      <c r="F40" s="98"/>
      <c r="G40" s="97"/>
      <c r="H40" s="97"/>
      <c r="I40" s="98"/>
      <c r="J40" s="98"/>
      <c r="K40" s="6"/>
    </row>
    <row r="41" spans="1:11" ht="13.5">
      <c r="A41" s="2"/>
      <c r="B41" s="2"/>
      <c r="C41" s="6"/>
      <c r="D41" s="6"/>
      <c r="E41" s="6"/>
      <c r="F41" s="6"/>
      <c r="G41" s="2"/>
      <c r="H41" s="2"/>
      <c r="I41" s="6"/>
      <c r="J41" s="6"/>
      <c r="K41" s="6"/>
    </row>
    <row r="42" spans="2:11" ht="13.5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2" ht="13.5">
      <c r="A43" s="95" t="s">
        <v>144</v>
      </c>
      <c r="B43" s="6"/>
      <c r="H43" s="89" t="s">
        <v>147</v>
      </c>
      <c r="I43" s="20"/>
      <c r="J43" s="20"/>
      <c r="K43" s="149"/>
      <c r="L43" s="149"/>
    </row>
    <row r="44" spans="1:12" s="145" customFormat="1" ht="15" customHeight="1">
      <c r="A44" s="210" t="s">
        <v>104</v>
      </c>
      <c r="B44" s="317"/>
      <c r="C44" s="210" t="s">
        <v>115</v>
      </c>
      <c r="D44" s="212"/>
      <c r="E44" s="212" t="s">
        <v>116</v>
      </c>
      <c r="F44" s="216"/>
      <c r="H44" s="210" t="s">
        <v>127</v>
      </c>
      <c r="I44" s="212"/>
      <c r="J44" s="210" t="s">
        <v>134</v>
      </c>
      <c r="K44" s="325"/>
      <c r="L44" s="148"/>
    </row>
    <row r="45" spans="1:12" s="145" customFormat="1" ht="4.5" customHeight="1">
      <c r="A45" s="93"/>
      <c r="B45" s="50"/>
      <c r="C45" s="105"/>
      <c r="D45" s="105"/>
      <c r="E45" s="105"/>
      <c r="F45" s="105"/>
      <c r="H45" s="93"/>
      <c r="I45" s="94"/>
      <c r="J45" s="93"/>
      <c r="K45" s="90"/>
      <c r="L45" s="148"/>
    </row>
    <row r="46" spans="1:12" s="145" customFormat="1" ht="13.5">
      <c r="A46" s="203">
        <v>17</v>
      </c>
      <c r="B46" s="311"/>
      <c r="C46" s="203">
        <v>16</v>
      </c>
      <c r="D46" s="203"/>
      <c r="E46" s="203">
        <v>600</v>
      </c>
      <c r="F46" s="203"/>
      <c r="H46" s="203" t="s">
        <v>121</v>
      </c>
      <c r="I46" s="313"/>
      <c r="J46" s="175">
        <v>5034</v>
      </c>
      <c r="K46" s="53" t="s">
        <v>123</v>
      </c>
      <c r="L46" s="148"/>
    </row>
    <row r="47" spans="1:12" s="145" customFormat="1" ht="13.5">
      <c r="A47" s="203">
        <v>18</v>
      </c>
      <c r="B47" s="313"/>
      <c r="C47" s="203">
        <v>29</v>
      </c>
      <c r="D47" s="203"/>
      <c r="E47" s="203">
        <v>770</v>
      </c>
      <c r="F47" s="203"/>
      <c r="H47" s="203" t="s">
        <v>125</v>
      </c>
      <c r="I47" s="313"/>
      <c r="J47" s="175">
        <v>176267</v>
      </c>
      <c r="K47" s="113" t="s">
        <v>124</v>
      </c>
      <c r="L47" s="148"/>
    </row>
    <row r="48" spans="1:12" s="145" customFormat="1" ht="12.75" customHeight="1">
      <c r="A48" s="203">
        <v>19</v>
      </c>
      <c r="B48" s="313"/>
      <c r="C48" s="203">
        <v>22</v>
      </c>
      <c r="D48" s="203"/>
      <c r="E48" s="203">
        <v>477</v>
      </c>
      <c r="F48" s="203"/>
      <c r="H48" s="51"/>
      <c r="I48" s="120"/>
      <c r="J48" s="51"/>
      <c r="K48" s="114"/>
      <c r="L48" s="148"/>
    </row>
    <row r="49" spans="1:11" ht="12.75" customHeight="1">
      <c r="A49" s="203">
        <v>20</v>
      </c>
      <c r="B49" s="311"/>
      <c r="C49" s="203">
        <v>23</v>
      </c>
      <c r="D49" s="277"/>
      <c r="E49" s="203">
        <v>360</v>
      </c>
      <c r="F49" s="277"/>
      <c r="G49" s="145"/>
      <c r="H49" s="145"/>
      <c r="I49" s="145"/>
      <c r="J49" s="145"/>
      <c r="K49" s="6"/>
    </row>
    <row r="50" spans="1:11" ht="13.5">
      <c r="A50" s="223">
        <v>21</v>
      </c>
      <c r="B50" s="305"/>
      <c r="C50" s="306">
        <v>22</v>
      </c>
      <c r="D50" s="223"/>
      <c r="E50" s="223">
        <v>254</v>
      </c>
      <c r="F50" s="307"/>
      <c r="K50" s="6"/>
    </row>
    <row r="51" spans="1:11" ht="4.5" customHeight="1">
      <c r="A51" s="322"/>
      <c r="B51" s="323"/>
      <c r="C51" s="223"/>
      <c r="D51" s="223"/>
      <c r="E51" s="223"/>
      <c r="F51" s="223"/>
      <c r="K51" s="6"/>
    </row>
    <row r="52" spans="1:6" ht="13.5">
      <c r="A52" s="40" t="s">
        <v>155</v>
      </c>
      <c r="B52" s="97"/>
      <c r="C52" s="171"/>
      <c r="D52" s="171"/>
      <c r="E52" s="171"/>
      <c r="F52" s="171"/>
    </row>
  </sheetData>
  <mergeCells count="117">
    <mergeCell ref="A47:B47"/>
    <mergeCell ref="E48:F48"/>
    <mergeCell ref="C48:D48"/>
    <mergeCell ref="A48:B48"/>
    <mergeCell ref="I7:J7"/>
    <mergeCell ref="I4:L4"/>
    <mergeCell ref="I5:J5"/>
    <mergeCell ref="I9:J9"/>
    <mergeCell ref="I8:J8"/>
    <mergeCell ref="A10:B10"/>
    <mergeCell ref="G10:H10"/>
    <mergeCell ref="I10:J10"/>
    <mergeCell ref="K10:L10"/>
    <mergeCell ref="K13:L13"/>
    <mergeCell ref="K9:L9"/>
    <mergeCell ref="K8:L8"/>
    <mergeCell ref="K7:L7"/>
    <mergeCell ref="K25:L25"/>
    <mergeCell ref="K24:L24"/>
    <mergeCell ref="K23:L23"/>
    <mergeCell ref="K21:L21"/>
    <mergeCell ref="K20:L20"/>
    <mergeCell ref="K19:L19"/>
    <mergeCell ref="K18:L18"/>
    <mergeCell ref="I14:J14"/>
    <mergeCell ref="K17:L17"/>
    <mergeCell ref="K16:L16"/>
    <mergeCell ref="K15:L15"/>
    <mergeCell ref="K14:L14"/>
    <mergeCell ref="I18:J18"/>
    <mergeCell ref="I17:J17"/>
    <mergeCell ref="I16:J16"/>
    <mergeCell ref="I15:J15"/>
    <mergeCell ref="K5:L5"/>
    <mergeCell ref="I25:J25"/>
    <mergeCell ref="I24:J24"/>
    <mergeCell ref="I23:J23"/>
    <mergeCell ref="I21:J21"/>
    <mergeCell ref="I20:J20"/>
    <mergeCell ref="I19:J19"/>
    <mergeCell ref="I13:J13"/>
    <mergeCell ref="G8:H8"/>
    <mergeCell ref="G7:H7"/>
    <mergeCell ref="G15:H15"/>
    <mergeCell ref="G14:H14"/>
    <mergeCell ref="G13:H13"/>
    <mergeCell ref="G9:H9"/>
    <mergeCell ref="G19:H19"/>
    <mergeCell ref="G18:H18"/>
    <mergeCell ref="G17:H17"/>
    <mergeCell ref="G16:H16"/>
    <mergeCell ref="G24:H24"/>
    <mergeCell ref="G23:H23"/>
    <mergeCell ref="G21:H21"/>
    <mergeCell ref="G20:H20"/>
    <mergeCell ref="H47:I47"/>
    <mergeCell ref="G25:H25"/>
    <mergeCell ref="G39:J39"/>
    <mergeCell ref="G36:J36"/>
    <mergeCell ref="G35:J35"/>
    <mergeCell ref="G34:J34"/>
    <mergeCell ref="G37:J37"/>
    <mergeCell ref="H44:I44"/>
    <mergeCell ref="H46:I46"/>
    <mergeCell ref="A51:B51"/>
    <mergeCell ref="A46:B46"/>
    <mergeCell ref="A49:B49"/>
    <mergeCell ref="A34:B34"/>
    <mergeCell ref="A35:B35"/>
    <mergeCell ref="A36:B36"/>
    <mergeCell ref="A37:B37"/>
    <mergeCell ref="A50:B50"/>
    <mergeCell ref="A44:B44"/>
    <mergeCell ref="A39:B39"/>
    <mergeCell ref="A7:B7"/>
    <mergeCell ref="A8:B8"/>
    <mergeCell ref="E36:F36"/>
    <mergeCell ref="C34:D34"/>
    <mergeCell ref="C36:D36"/>
    <mergeCell ref="E35:F35"/>
    <mergeCell ref="E32:F32"/>
    <mergeCell ref="A32:B32"/>
    <mergeCell ref="C32:D32"/>
    <mergeCell ref="A9:B9"/>
    <mergeCell ref="E44:F44"/>
    <mergeCell ref="C37:D37"/>
    <mergeCell ref="E37:F37"/>
    <mergeCell ref="G32:J32"/>
    <mergeCell ref="C39:D39"/>
    <mergeCell ref="E39:F39"/>
    <mergeCell ref="E34:F34"/>
    <mergeCell ref="C35:D35"/>
    <mergeCell ref="C44:D44"/>
    <mergeCell ref="J44:K44"/>
    <mergeCell ref="E46:F46"/>
    <mergeCell ref="C51:D51"/>
    <mergeCell ref="E51:F51"/>
    <mergeCell ref="C49:D49"/>
    <mergeCell ref="E49:F49"/>
    <mergeCell ref="C50:D50"/>
    <mergeCell ref="E50:F50"/>
    <mergeCell ref="E47:F47"/>
    <mergeCell ref="C47:D47"/>
    <mergeCell ref="C46:D46"/>
    <mergeCell ref="C4:C5"/>
    <mergeCell ref="D4:D5"/>
    <mergeCell ref="A4:B5"/>
    <mergeCell ref="G5:H5"/>
    <mergeCell ref="G4:H4"/>
    <mergeCell ref="A11:B11"/>
    <mergeCell ref="G11:H11"/>
    <mergeCell ref="I11:J11"/>
    <mergeCell ref="K11:L11"/>
    <mergeCell ref="A38:B38"/>
    <mergeCell ref="C38:D38"/>
    <mergeCell ref="E38:F38"/>
    <mergeCell ref="G38:J38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&amp;R&amp;8議会・行財政　　　207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2011-03-04T10:49:10Z</cp:lastPrinted>
  <dcterms:created xsi:type="dcterms:W3CDTF">2004-12-01T06:32:14Z</dcterms:created>
  <dcterms:modified xsi:type="dcterms:W3CDTF">2011-03-04T10:50:23Z</dcterms:modified>
  <cp:category/>
  <cp:version/>
  <cp:contentType/>
  <cp:contentStatus/>
</cp:coreProperties>
</file>