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財務部\財政課\50公会計制度\R3\庁外調査・回答\R3.9.12令和元年度財政状況資料集の作成について（2回目）\"/>
    </mc:Choice>
  </mc:AlternateContent>
  <bookViews>
    <workbookView xWindow="0" yWindow="0" windowWidth="15360" windowHeight="7635"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<sst xmlns="http://schemas.openxmlformats.org/spreadsheetml/2006/main" count="1114" uniqueCount="619">
  <si>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</si>
  <si>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</si>
  <si>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</si>
  <si>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</si>
  <si>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</si>
  <si>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</si>
  <si>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</si>
  <si>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</si>
  <si>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</si>
  <si>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</si>
  <si>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</si>
  <si>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</si>
  <si>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</si>
  <si>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</si>
  <si>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</si>
  <si>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</si>
  <si>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</si>
  <si>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</si>
  <si>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</si>
  <si>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</si>
  <si>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</si>
  <si>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</si>
  <si>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</si>
  <si>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</si>
  <si>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</si>
  <si>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</si>
  <si>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</si>
  <si>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</si>
  <si>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</si>
  <si>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</si>
  <si>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</si>
  <si>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</si>
  <si>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</si>
  <si>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</si>
  <si>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</si>
  <si>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</si>
  <si>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</si>
  <si>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</si>
  <si>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</si>
  <si>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</si>
  <si>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</si>
  <si>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</si>
  <si>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</si>
  <si>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</si>
  <si>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</si>
  <si>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</si>
  <si>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</si>
  <si>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</si>
  <si>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</si>
  <si>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</si>
  <si>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</si>
  <si>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</si>
  <si>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</si>
  <si>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</si>
  <si>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</si>
  <si>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</si>
  <si>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</si>
  <si>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</si>
  <si>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</si>
  <si>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</si>
  <si>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</si>
  <si>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</si>
  <si>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</si>
  <si>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</si>
  <si>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</si>
  <si>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</si>
  <si>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</si>
  <si>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</si>
  <si>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</si>
  <si>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</si>
  <si>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</si>
  <si>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</si>
  <si>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</si>
  <si>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</si>
  <si>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</si>
  <si>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</si>
  <si>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</si>
  <si>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</si>
  <si>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</si>
  <si>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</si>
  <si>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</si>
  <si>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</si>
  <si>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</si>
  <si>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</si>
  <si>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</si>
  <si>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</si>
  <si>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</si>
  <si>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</si>
  <si>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</si>
  <si>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</si>
  <si>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</si>
  <si>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</si>
  <si>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</si>
  <si>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</si>
  <si>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</si>
  <si>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</si>
  <si>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</si>
  <si>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立川市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</si>
  <si>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</si>
  <si>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</si>
  <si>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</si>
  <si>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</si>
  <si>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</si>
  <si>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</si>
  <si>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</si>
  <si>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</si>
  <si>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</si>
  <si>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</si>
  <si>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</si>
  <si>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</si>
  <si>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</si>
  <si>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</si>
  <si>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</si>
  <si>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</si>
  <si>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</si>
  <si>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</si>
  <si>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</si>
  <si>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</si>
  <si>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</si>
  <si>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</si>
  <si>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</si>
  <si>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</si>
  <si>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</si>
  <si>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</si>
  <si>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</si>
  <si>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</si>
  <si>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</si>
  <si>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</si>
  <si>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</si>
  <si>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</si>
  <si>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</si>
  <si>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</si>
  <si>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</si>
  <si>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</si>
  <si>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</si>
  <si>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</si>
  <si>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</si>
  <si>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</si>
  <si>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</si>
  <si>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</si>
  <si>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</si>
  <si>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</si>
  <si>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</si>
  <si>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</si>
  <si>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</si>
  <si>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</si>
  <si>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</si>
  <si>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</si>
  <si>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</si>
  <si>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</si>
  <si>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</si>
  <si>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</si>
  <si>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</si>
  <si>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</si>
  <si>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</si>
  <si>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</si>
  <si>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</si>
  <si>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</si>
  <si>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</si>
  <si>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</si>
  <si>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</si>
  <si>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</si>
  <si>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</si>
  <si>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</si>
  <si>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</si>
  <si>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</si>
  <si>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</si>
  <si>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</si>
  <si>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</si>
  <si>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</si>
  <si>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</si>
  <si>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</si>
  <si>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</si>
  <si>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</si>
  <si>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</si>
  <si>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</si>
  <si>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</si>
  <si>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</si>
  <si>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</si>
  <si>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</si>
  <si>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</si>
  <si>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</si>
  <si>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</si>
  <si>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</si>
  <si>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</si>
  <si>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</si>
  <si>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</si>
  <si>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</si>
  <si>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</si>
  <si>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</si>
  <si>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</si>
  <si>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</si>
  <si>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</si>
  <si>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</si>
  <si>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</si>
  <si>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</si>
  <si>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</si>
  <si>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</si>
  <si>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</si>
  <si>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</si>
  <si>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</si>
  <si>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</si>
  <si>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</si>
  <si>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</si>
  <si>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</si>
  <si>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</si>
  <si>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</si>
  <si>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</si>
  <si>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</si>
  <si>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</si>
  <si>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</si>
  <si>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</si>
  <si>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東京都立川市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</si>
  <si>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</si>
  <si>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</si>
  <si>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</si>
  <si>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</si>
  <si>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</si>
  <si>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</si>
  <si>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</si>
  <si>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</si>
  <si>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</si>
  <si>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</si>
  <si>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</si>
  <si>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</si>
  <si>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</si>
  <si>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</si>
  <si>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</si>
  <si>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</si>
  <si>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</si>
  <si>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</si>
  <si>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</si>
  <si>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</si>
  <si>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</si>
  <si>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</si>
  <si>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</si>
  <si>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</si>
  <si>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</si>
  <si>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</si>
  <si>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</si>
  <si>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</si>
  <si>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</si>
  <si>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</si>
  <si>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</si>
  <si>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</si>
  <si>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</si>
  <si>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</si>
  <si>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</si>
  <si>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</si>
  <si>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</si>
  <si>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</si>
  <si>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</si>
  <si>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</si>
  <si>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</si>
  <si>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</si>
  <si>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</si>
  <si>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</si>
  <si>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</si>
  <si>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</si>
  <si>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</si>
  <si>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</si>
  <si>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</si>
  <si>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</si>
  <si>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</si>
  <si>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</si>
  <si>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</si>
  <si>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</si>
  <si>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</si>
  <si>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</si>
  <si>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</si>
  <si>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</si>
  <si>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</si>
  <si>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</si>
  <si>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</si>
  <si>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</si>
  <si>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</si>
  <si>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</si>
  <si>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</si>
  <si>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t>
    <phoneticPr fontId="5"/>
  </si>
  <si>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</si>
  <si>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</si>
  <si>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</si>
  <si>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</si>
  <si>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</si>
  <si>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</si>
  <si>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</si>
  <si>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</si>
  <si>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</si>
  <si>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</si>
  <si>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</si>
  <si>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</si>
  <si>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</si>
  <si>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</si>
  <si>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</si>
  <si>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</si>
  <si>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</si>
  <si>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</si>
  <si>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</si>
  <si>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</si>
  <si>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</si>
  <si>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</si>
  <si>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</si>
  <si>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</si>
  <si>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</si>
  <si>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</si>
  <si>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</si>
  <si>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</si>
  <si>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</si>
  <si>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</si>
  <si>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</si>
  <si>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</si>
  <si>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</si>
  <si>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</si>
  <si>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</si>
  <si>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</si>
  <si>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</si>
  <si>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</si>
  <si>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</si>
  <si>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</si>
  <si>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</si>
  <si>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</si>
  <si>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</si>
  <si>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</si>
  <si>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</si>
  <si>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</si>
  <si>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</si>
  <si>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</si>
  <si>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</si>
  <si>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</si>
  <si>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</si>
  <si>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</si>
  <si>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</si>
  <si>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</si>
  <si>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</si>
  <si>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</si>
  <si>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</si>
  <si>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</si>
  <si>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</si>
  <si>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</si>
  <si>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</si>
  <si>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</si>
  <si>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</si>
  <si>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</si>
  <si>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</si>
  <si>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</si>
  <si>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</si>
  <si>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</si>
  <si>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</si>
  <si>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</si>
  <si>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</si>
  <si>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</si>
  <si>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</si>
  <si>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</si>
  <si>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</si>
  <si>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</si>
  <si>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</si>
  <si>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</si>
  <si>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</si>
  <si>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</si>
  <si>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</si>
  <si>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</si>
  <si>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</si>
  <si>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</si>
  <si>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</si>
  <si>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</si>
  <si>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</si>
  <si>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</si>
  <si>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東京都立川市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</si>
  <si>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</si>
  <si>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</si>
  <si>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</si>
  <si>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</si>
  <si>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</si>
  <si>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</si>
  <si>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</si>
  <si>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</si>
  <si>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</si>
  <si>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</si>
  <si>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</si>
  <si>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</si>
  <si>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</si>
  <si>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</si>
  <si>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</si>
  <si>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</si>
  <si>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</si>
  <si>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</si>
  <si>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</si>
  <si>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</si>
  <si>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</si>
  <si>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</si>
  <si>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</si>
  <si>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</si>
  <si>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</si>
  <si>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</si>
  <si>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</si>
  <si>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</si>
  <si>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</si>
  <si>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</si>
  <si>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</si>
  <si>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</si>
  <si>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</si>
  <si>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</si>
  <si>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</si>
  <si>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</si>
  <si>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</si>
  <si>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駐車場事業</t>
    <phoneticPr fontId="5"/>
  </si>
  <si>
    <t>競輪事業</t>
    <phoneticPr fontId="5"/>
  </si>
  <si>
    <t>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</si>
  <si>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</si>
  <si>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</si>
  <si>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</si>
  <si>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</si>
  <si>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</si>
  <si>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</si>
  <si>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</si>
  <si>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</si>
  <si>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</si>
  <si>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</si>
  <si>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</si>
  <si>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</si>
  <si>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</si>
  <si>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</si>
  <si>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</si>
  <si>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</si>
  <si>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</si>
  <si>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</si>
  <si>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</si>
  <si>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</si>
  <si>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</si>
  <si>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</si>
  <si>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</si>
  <si>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</si>
  <si>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</si>
  <si>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</si>
  <si>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</si>
  <si>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</si>
  <si>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</si>
  <si>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</si>
  <si>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</si>
  <si>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</si>
  <si>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</si>
  <si>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</si>
  <si>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</si>
  <si>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</si>
  <si>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</si>
  <si>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</si>
  <si>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</si>
  <si>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</si>
  <si>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</si>
  <si>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</si>
  <si>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</si>
  <si>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</si>
  <si>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</si>
  <si>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</si>
  <si>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</si>
  <si>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</si>
  <si>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</si>
  <si>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</si>
  <si>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</si>
  <si>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</si>
  <si>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</si>
  <si>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</si>
  <si>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</si>
  <si>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</si>
  <si>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</si>
  <si>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</si>
  <si>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</si>
  <si>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</si>
  <si>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</si>
  <si>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</si>
  <si>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</si>
  <si>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</si>
  <si>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</si>
  <si>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</si>
  <si>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</si>
  <si>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</si>
  <si>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</si>
  <si>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</si>
  <si>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競輪事業</t>
    <phoneticPr fontId="5"/>
  </si>
  <si>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</si>
  <si>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</si>
  <si>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</si>
  <si>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</si>
  <si>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</si>
  <si>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</si>
  <si>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</si>
  <si>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</si>
  <si>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</si>
  <si>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</si>
  <si>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</si>
  <si>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</si>
  <si>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</si>
  <si>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</si>
  <si>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</si>
  <si>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</si>
  <si>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</si>
  <si>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</si>
  <si>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</si>
  <si>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</si>
  <si>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</si>
  <si>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</si>
  <si>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</si>
  <si>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</si>
  <si>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</si>
  <si>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</si>
  <si>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</si>
  <si>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</si>
  <si>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</si>
  <si>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</si>
  <si>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</si>
  <si>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</si>
  <si>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</si>
  <si>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</si>
  <si>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</si>
  <si>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</si>
  <si>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</si>
  <si>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</si>
  <si>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</si>
  <si>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</si>
  <si>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</si>
  <si>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</si>
  <si>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</si>
  <si>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</si>
  <si>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</si>
  <si>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</si>
  <si>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</si>
  <si>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</si>
  <si>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</si>
  <si>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</si>
  <si>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</si>
  <si>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</si>
  <si>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</si>
  <si>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</si>
  <si>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</si>
  <si>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</si>
  <si>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</si>
  <si>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</si>
  <si>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</si>
  <si>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</si>
  <si>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</si>
  <si>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</si>
  <si>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</si>
  <si>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</si>
  <si>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</si>
  <si>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</si>
  <si>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</si>
  <si>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</si>
  <si>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</si>
  <si>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</si>
  <si>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</si>
  <si>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</si>
  <si>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</si>
  <si>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</si>
  <si>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</si>
  <si>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</si>
  <si>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</si>
  <si>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</si>
  <si>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</si>
  <si>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</si>
  <si>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</si>
  <si>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</si>
  <si>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</si>
  <si>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</si>
  <si>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</si>
  <si>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</si>
  <si>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</si>
  <si>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0.75</t>
  </si>
  <si>
    <t>一般会計</t>
  </si>
  <si>
    <t>競輪事業</t>
  </si>
  <si>
    <t>下水道事業</t>
  </si>
  <si>
    <t>国民健康保険事業</t>
  </si>
  <si>
    <t>介護保険事業</t>
  </si>
  <si>
    <t>駐車場事業</t>
  </si>
  <si>
    <t>後期高齢者医療事業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</si>
  <si>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</si>
  <si>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</si>
  <si>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</si>
  <si>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</si>
  <si>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</si>
  <si>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</si>
  <si>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</si>
  <si>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</si>
  <si>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t>
  </si>
  <si>
    <t>‐</t>
    <phoneticPr fontId="2"/>
  </si>
  <si>
    <t>東京たま広域資源循環組合</t>
  </si>
  <si>
    <t>東京市町村総合事務組合（一般会計）</t>
  </si>
  <si>
    <t>-</t>
    <phoneticPr fontId="2"/>
  </si>
  <si>
    <t>東京市町村総合事務組合（交通災害共済事業特別会計）</t>
  </si>
  <si>
    <t>立川・昭島・国立聖苑組合</t>
  </si>
  <si>
    <t>東京都後期高齢者医療広域連合（一般会計）</t>
  </si>
  <si>
    <t>東京都後期高齢者医療広域連合
（後期高齢者医療特別会計）</t>
  </si>
  <si>
    <t>立川市地域文化振興財団</t>
  </si>
  <si>
    <t>立川都市センター</t>
  </si>
  <si>
    <t>○</t>
  </si>
  <si>
    <t>立川市土地開発公社</t>
  </si>
  <si>
    <t>多摩都市モノレール株式会社</t>
  </si>
  <si>
    <t>公共施設整備基金</t>
  </si>
  <si>
    <t>清掃工場建設等基金</t>
  </si>
  <si>
    <t>鉄道連続立体交差化整備基金</t>
  </si>
  <si>
    <t>地域づくり振興基金</t>
  </si>
  <si>
    <t>森林環境譲与税基金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</si>
  <si>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</si>
  <si>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</si>
  <si>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</si>
  <si>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新たな市債の発行を当該年度の元利償還額以下に抑制するルールにより、将来負担比率はマイナスが続いているが、今後は、新清掃工場の整備や新学校給食共同調理場の整備、公共施設再編個別計画に基づく施設整備に伴い増加することが予想されるため、有形固定資産減価償却率と合わせて、動向を注視し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</si>
  <si>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</si>
  <si>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</si>
  <si>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</si>
  <si>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</si>
  <si>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</si>
  <si>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</si>
  <si>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</si>
  <si>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</si>
  <si>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新たな市債の発行を当該年度の元利償還額以下に抑制するルールにより、将来負担比率はマイナスが続いているが、今後は、新清掃工場の整備や新学校給食共同調理場の整備、公共施設再編個別計画に基づく施設整備に伴い増加することが予想されるため、実質公債費比率と合わせて、動向を注視していく必要がある。</t>
    <phoneticPr fontId="5"/>
  </si>
  <si>
    <t>将来負担比率</t>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</si>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</sst>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15"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43532</c:v>
                </c:pt>
                <c:pt idx="1">
                  <c:v>39893</c:v>
                </c:pt>
                <c:pt idx="2">
                  <c:v>41080</c:v>
                </c:pt>
                <c:pt idx="3">
                  <c:v>33173</c:v>
                </c:pt>
                <c:pt idx="4">
                  <c:v>37644</c:v>
                </c:pt>
              </c:numCache>
            </c:numRef>
          </c:val>
          <c:smooth val="0"/>
          <c:extLst xmlns:c16r2="http://schemas.microsoft.com/office/drawing/2015/06/chart">
            <c:ext xmlns:c16="http://schemas.microsoft.com/office/drawing/2014/chart" uri="{C3380CC4-5D6E-409C-BE32-E72D297353CC}">
              <c16:uniqueId val="{00000000-17F7-42DE-BEE8-DB9FC5B17C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48498</c:v>
                </c:pt>
                <c:pt idx="1">
                  <c:v>45309</c:v>
                </c:pt>
                <c:pt idx="2">
                  <c:v>26424</c:v>
                </c:pt>
                <c:pt idx="3">
                  <c:v>31364</c:v>
                </c:pt>
                <c:pt idx="4">
                  <c:v>34668</c:v>
                </c:pt>
              </c:numCache>
            </c:numRef>
          </c:val>
          <c:smooth val="0"/>
          <c:extLst xmlns:c16r2="http://schemas.microsoft.com/office/drawing/2015/06/chart">
            <c:ext xmlns:c16="http://schemas.microsoft.com/office/drawing/2014/chart" uri="{C3380CC4-5D6E-409C-BE32-E72D297353CC}">
              <c16:uniqueId val="{00000001-17F7-42DE-BEE8-DB9FC5B17C60}"/>
            </c:ext>
          </c:extLst>
        </c:ser>
        <c:dLbls>
          <c:showLegendKey val="0"/>
          <c:showVal val="0"/>
          <c:showCatName val="0"/>
          <c:showSerName val="0"/>
          <c:showPercent val="0"/>
          <c:showBubbleSize val="0"/>
        </c:dLbls>
        <c:marker val="1"/>
        <c:smooth val="0"/>
        <c:axId val="862445392"/>
        <c:axId val="862443216"/>
      </c:lineChart>
      <c:catAx>
        <c:axId val="862445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2443216"/>
        <c:crosses val="autoZero"/>
        <c:auto val="1"/>
        <c:lblAlgn val="ctr"/>
        <c:lblOffset val="100"/>
        <c:tickLblSkip val="1"/>
        <c:tickMarkSkip val="1"/>
        <c:noMultiLvlLbl val="0"/>
      </c:catAx>
      <c:valAx>
        <c:axId val="8624432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2445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9.48</c:v>
                </c:pt>
                <c:pt idx="1">
                  <c:v>8.44</c:v>
                </c:pt>
                <c:pt idx="2">
                  <c:v>9.5</c:v>
                </c:pt>
                <c:pt idx="3">
                  <c:v>9.19</c:v>
                </c:pt>
                <c:pt idx="4">
                  <c:v>10.49</c:v>
                </c:pt>
              </c:numCache>
            </c:numRef>
          </c:val>
          <c:extLst xmlns:c16r2="http://schemas.microsoft.com/office/drawing/2015/06/chart">
            <c:ext xmlns:c16="http://schemas.microsoft.com/office/drawing/2014/chart" uri="{C3380CC4-5D6E-409C-BE32-E72D297353CC}">
              <c16:uniqueId val="{00000000-306B-44D9-954B-CC03803A23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19.989999999999998</c:v>
                </c:pt>
                <c:pt idx="1">
                  <c:v>19.71</c:v>
                </c:pt>
                <c:pt idx="2">
                  <c:v>19.739999999999998</c:v>
                </c:pt>
                <c:pt idx="3">
                  <c:v>25.9</c:v>
                </c:pt>
                <c:pt idx="4">
                  <c:v>25.62</c:v>
                </c:pt>
              </c:numCache>
            </c:numRef>
          </c:val>
          <c:extLst xmlns:c16r2="http://schemas.microsoft.com/office/drawing/2015/06/chart">
            <c:ext xmlns:c16="http://schemas.microsoft.com/office/drawing/2014/chart" uri="{C3380CC4-5D6E-409C-BE32-E72D297353CC}">
              <c16:uniqueId val="{00000001-306B-44D9-954B-CC03803A23E8}"/>
            </c:ext>
          </c:extLst>
        </c:ser>
        <c:dLbls>
          <c:showLegendKey val="0"/>
          <c:showVal val="0"/>
          <c:showCatName val="0"/>
          <c:showSerName val="0"/>
          <c:showPercent val="0"/>
          <c:showBubbleSize val="0"/>
        </c:dLbls>
        <c:gapWidth val="250"/>
        <c:overlap val="100"/>
        <c:axId val="862447568"/>
        <c:axId val="862449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3.88</c:v>
                </c:pt>
                <c:pt idx="1">
                  <c:v>-0.75</c:v>
                </c:pt>
                <c:pt idx="2">
                  <c:v>1.1399999999999999</c:v>
                </c:pt>
                <c:pt idx="3">
                  <c:v>5.5</c:v>
                </c:pt>
                <c:pt idx="4">
                  <c:v>1.41</c:v>
                </c:pt>
              </c:numCache>
            </c:numRef>
          </c:val>
          <c:smooth val="0"/>
          <c:extLst xmlns:c16r2="http://schemas.microsoft.com/office/drawing/2015/06/chart">
            <c:ext xmlns:c16="http://schemas.microsoft.com/office/drawing/2014/chart" uri="{C3380CC4-5D6E-409C-BE32-E72D297353CC}">
              <c16:uniqueId val="{00000002-306B-44D9-954B-CC03803A23E8}"/>
            </c:ext>
          </c:extLst>
        </c:ser>
        <c:dLbls>
          <c:showLegendKey val="0"/>
          <c:showVal val="0"/>
          <c:showCatName val="0"/>
          <c:showSerName val="0"/>
          <c:showPercent val="0"/>
          <c:showBubbleSize val="0"/>
        </c:dLbls>
        <c:marker val="1"/>
        <c:smooth val="0"/>
        <c:axId val="862447568"/>
        <c:axId val="862449744"/>
      </c:lineChart>
      <c:catAx>
        <c:axId val="86244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62449744"/>
        <c:crosses val="autoZero"/>
        <c:auto val="1"/>
        <c:lblAlgn val="ctr"/>
        <c:lblOffset val="100"/>
        <c:tickLblSkip val="1"/>
        <c:tickMarkSkip val="1"/>
        <c:noMultiLvlLbl val="0"/>
      </c:catAx>
      <c:valAx>
        <c:axId val="862449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244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280-4392-B650-A97B4D4913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280-4392-B650-A97B4D4913E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280-4392-B650-A97B4D4913E0}"/>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3-9280-4392-B650-A97B4D4913E0}"/>
            </c:ext>
          </c:extLst>
        </c:ser>
        <c:ser>
          <c:idx val="4"/>
          <c:order val="4"/>
          <c:tx>
            <c:strRef>
              <c:f>データシート!$A$31</c:f>
              <c:strCache>
                <c:ptCount val="1"/>
                <c:pt idx="0">
                  <c:v>駐車場事業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0.05</c:v>
                </c:pt>
              </c:numCache>
            </c:numRef>
          </c:val>
          <c:extLst xmlns:c16r2="http://schemas.microsoft.com/office/drawing/2015/06/chart">
            <c:ext xmlns:c16="http://schemas.microsoft.com/office/drawing/2014/chart" uri="{C3380CC4-5D6E-409C-BE32-E72D297353CC}">
              <c16:uniqueId val="{00000004-9280-4392-B650-A97B4D4913E0}"/>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0.34</c:v>
                </c:pt>
                <c:pt idx="2">
                  <c:v>#N/A</c:v>
                </c:pt>
                <c:pt idx="3">
                  <c:v>1.02</c:v>
                </c:pt>
                <c:pt idx="4">
                  <c:v>#N/A</c:v>
                </c:pt>
                <c:pt idx="5">
                  <c:v>1.02</c:v>
                </c:pt>
                <c:pt idx="6">
                  <c:v>#N/A</c:v>
                </c:pt>
                <c:pt idx="7">
                  <c:v>0.51</c:v>
                </c:pt>
                <c:pt idx="8">
                  <c:v>#N/A</c:v>
                </c:pt>
                <c:pt idx="9">
                  <c:v>0.18</c:v>
                </c:pt>
              </c:numCache>
            </c:numRef>
          </c:val>
          <c:extLst xmlns:c16r2="http://schemas.microsoft.com/office/drawing/2015/06/chart">
            <c:ext xmlns:c16="http://schemas.microsoft.com/office/drawing/2014/chart" uri="{C3380CC4-5D6E-409C-BE32-E72D297353CC}">
              <c16:uniqueId val="{00000005-9280-4392-B650-A97B4D4913E0}"/>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0.31</c:v>
                </c:pt>
                <c:pt idx="2">
                  <c:v>#N/A</c:v>
                </c:pt>
                <c:pt idx="3">
                  <c:v>0.4</c:v>
                </c:pt>
                <c:pt idx="4">
                  <c:v>#N/A</c:v>
                </c:pt>
                <c:pt idx="5">
                  <c:v>0.65</c:v>
                </c:pt>
                <c:pt idx="6">
                  <c:v>#N/A</c:v>
                </c:pt>
                <c:pt idx="7">
                  <c:v>0.33</c:v>
                </c:pt>
                <c:pt idx="8">
                  <c:v>#N/A</c:v>
                </c:pt>
                <c:pt idx="9">
                  <c:v>0.42</c:v>
                </c:pt>
              </c:numCache>
            </c:numRef>
          </c:val>
          <c:extLst xmlns:c16r2="http://schemas.microsoft.com/office/drawing/2015/06/chart">
            <c:ext xmlns:c16="http://schemas.microsoft.com/office/drawing/2014/chart" uri="{C3380CC4-5D6E-409C-BE32-E72D297353CC}">
              <c16:uniqueId val="{00000006-9280-4392-B650-A97B4D4913E0}"/>
            </c:ext>
          </c:extLst>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0.02</c:v>
                </c:pt>
                <c:pt idx="2">
                  <c:v>#N/A</c:v>
                </c:pt>
                <c:pt idx="3">
                  <c:v>0.02</c:v>
                </c:pt>
                <c:pt idx="4">
                  <c:v>#N/A</c:v>
                </c:pt>
                <c:pt idx="5">
                  <c:v>0.02</c:v>
                </c:pt>
                <c:pt idx="6">
                  <c:v>#N/A</c:v>
                </c:pt>
                <c:pt idx="7">
                  <c:v>0.19</c:v>
                </c:pt>
                <c:pt idx="8">
                  <c:v>#N/A</c:v>
                </c:pt>
                <c:pt idx="9">
                  <c:v>0.52</c:v>
                </c:pt>
              </c:numCache>
            </c:numRef>
          </c:val>
          <c:extLst xmlns:c16r2="http://schemas.microsoft.com/office/drawing/2015/06/chart">
            <c:ext xmlns:c16="http://schemas.microsoft.com/office/drawing/2014/chart" uri="{C3380CC4-5D6E-409C-BE32-E72D297353CC}">
              <c16:uniqueId val="{00000007-9280-4392-B650-A97B4D4913E0}"/>
            </c:ext>
          </c:extLst>
        </c:ser>
        <c:ser>
          <c:idx val="8"/>
          <c:order val="8"/>
          <c:tx>
            <c:strRef>
              <c:f>データシート!$A$35</c:f>
              <c:strCache>
                <c:ptCount val="1"/>
                <c:pt idx="0">
                  <c:v>競輪事業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0.3</c:v>
                </c:pt>
                <c:pt idx="2">
                  <c:v>#N/A</c:v>
                </c:pt>
                <c:pt idx="3">
                  <c:v>0.28999999999999998</c:v>
                </c:pt>
                <c:pt idx="4">
                  <c:v>#N/A</c:v>
                </c:pt>
                <c:pt idx="5">
                  <c:v>0.28000000000000003</c:v>
                </c:pt>
                <c:pt idx="6">
                  <c:v>#N/A</c:v>
                </c:pt>
                <c:pt idx="7">
                  <c:v>0.25</c:v>
                </c:pt>
                <c:pt idx="8">
                  <c:v>#N/A</c:v>
                </c:pt>
                <c:pt idx="9">
                  <c:v>0.62</c:v>
                </c:pt>
              </c:numCache>
            </c:numRef>
          </c:val>
          <c:extLst xmlns:c16r2="http://schemas.microsoft.com/office/drawing/2015/06/chart">
            <c:ext xmlns:c16="http://schemas.microsoft.com/office/drawing/2014/chart" uri="{C3380CC4-5D6E-409C-BE32-E72D297353CC}">
              <c16:uniqueId val="{00000008-9280-4392-B650-A97B4D4913E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9.4700000000000006</c:v>
                </c:pt>
                <c:pt idx="2">
                  <c:v>#N/A</c:v>
                </c:pt>
                <c:pt idx="3">
                  <c:v>8.43</c:v>
                </c:pt>
                <c:pt idx="4">
                  <c:v>#N/A</c:v>
                </c:pt>
                <c:pt idx="5">
                  <c:v>9.49</c:v>
                </c:pt>
                <c:pt idx="6">
                  <c:v>#N/A</c:v>
                </c:pt>
                <c:pt idx="7">
                  <c:v>9.18</c:v>
                </c:pt>
                <c:pt idx="8">
                  <c:v>#N/A</c:v>
                </c:pt>
                <c:pt idx="9">
                  <c:v>10.48</c:v>
                </c:pt>
              </c:numCache>
            </c:numRef>
          </c:val>
          <c:extLst xmlns:c16r2="http://schemas.microsoft.com/office/drawing/2015/06/chart">
            <c:ext xmlns:c16="http://schemas.microsoft.com/office/drawing/2014/chart" uri="{C3380CC4-5D6E-409C-BE32-E72D297353CC}">
              <c16:uniqueId val="{00000009-9280-4392-B650-A97B4D4913E0}"/>
            </c:ext>
          </c:extLst>
        </c:ser>
        <c:dLbls>
          <c:showLegendKey val="0"/>
          <c:showVal val="0"/>
          <c:showCatName val="0"/>
          <c:showSerName val="0"/>
          <c:showPercent val="0"/>
          <c:showBubbleSize val="0"/>
        </c:dLbls>
        <c:gapWidth val="150"/>
        <c:overlap val="100"/>
        <c:axId val="862456272"/>
        <c:axId val="862444848"/>
      </c:barChart>
      <c:catAx>
        <c:axId val="86245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2444848"/>
        <c:crosses val="autoZero"/>
        <c:auto val="1"/>
        <c:lblAlgn val="ctr"/>
        <c:lblOffset val="100"/>
        <c:tickLblSkip val="1"/>
        <c:tickMarkSkip val="1"/>
        <c:noMultiLvlLbl val="0"/>
      </c:catAx>
      <c:valAx>
        <c:axId val="862444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2456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5161</c:v>
                </c:pt>
                <c:pt idx="5">
                  <c:v>4833</c:v>
                </c:pt>
                <c:pt idx="8">
                  <c:v>4739</c:v>
                </c:pt>
                <c:pt idx="11">
                  <c:v>4592</c:v>
                </c:pt>
                <c:pt idx="14">
                  <c:v>4204</c:v>
                </c:pt>
              </c:numCache>
            </c:numRef>
          </c:val>
          <c:extLst xmlns:c16r2="http://schemas.microsoft.com/office/drawing/2015/06/chart">
            <c:ext xmlns:c16="http://schemas.microsoft.com/office/drawing/2014/chart" uri="{C3380CC4-5D6E-409C-BE32-E72D297353CC}">
              <c16:uniqueId val="{00000000-0C7C-41E6-83F5-15D03CACF3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C7C-41E6-83F5-15D03CACF3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346</c:v>
                </c:pt>
                <c:pt idx="3">
                  <c:v>739</c:v>
                </c:pt>
                <c:pt idx="6">
                  <c:v>395</c:v>
                </c:pt>
                <c:pt idx="9">
                  <c:v>248</c:v>
                </c:pt>
                <c:pt idx="12">
                  <c:v>214</c:v>
                </c:pt>
              </c:numCache>
            </c:numRef>
          </c:val>
          <c:extLst xmlns:c16r2="http://schemas.microsoft.com/office/drawing/2015/06/chart">
            <c:ext xmlns:c16="http://schemas.microsoft.com/office/drawing/2014/chart" uri="{C3380CC4-5D6E-409C-BE32-E72D297353CC}">
              <c16:uniqueId val="{00000002-0C7C-41E6-83F5-15D03CACF3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156</c:v>
                </c:pt>
                <c:pt idx="3">
                  <c:v>125</c:v>
                </c:pt>
                <c:pt idx="6">
                  <c:v>105</c:v>
                </c:pt>
                <c:pt idx="9">
                  <c:v>91</c:v>
                </c:pt>
                <c:pt idx="12">
                  <c:v>65</c:v>
                </c:pt>
              </c:numCache>
            </c:numRef>
          </c:val>
          <c:extLst xmlns:c16r2="http://schemas.microsoft.com/office/drawing/2015/06/chart">
            <c:ext xmlns:c16="http://schemas.microsoft.com/office/drawing/2014/chart" uri="{C3380CC4-5D6E-409C-BE32-E72D297353CC}">
              <c16:uniqueId val="{00000003-0C7C-41E6-83F5-15D03CACF3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1314</c:v>
                </c:pt>
                <c:pt idx="3">
                  <c:v>1259</c:v>
                </c:pt>
                <c:pt idx="6">
                  <c:v>1197</c:v>
                </c:pt>
                <c:pt idx="9">
                  <c:v>1122</c:v>
                </c:pt>
                <c:pt idx="12">
                  <c:v>1105</c:v>
                </c:pt>
              </c:numCache>
            </c:numRef>
          </c:val>
          <c:extLst xmlns:c16r2="http://schemas.microsoft.com/office/drawing/2015/06/chart">
            <c:ext xmlns:c16="http://schemas.microsoft.com/office/drawing/2014/chart" uri="{C3380CC4-5D6E-409C-BE32-E72D297353CC}">
              <c16:uniqueId val="{00000004-0C7C-41E6-83F5-15D03CACF3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17</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C7C-41E6-83F5-15D03CACF3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83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C7C-41E6-83F5-15D03CACF3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3841</c:v>
                </c:pt>
                <c:pt idx="3">
                  <c:v>4098</c:v>
                </c:pt>
                <c:pt idx="6">
                  <c:v>4031</c:v>
                </c:pt>
                <c:pt idx="9">
                  <c:v>4067</c:v>
                </c:pt>
                <c:pt idx="12">
                  <c:v>3682</c:v>
                </c:pt>
              </c:numCache>
            </c:numRef>
          </c:val>
          <c:extLst xmlns:c16r2="http://schemas.microsoft.com/office/drawing/2015/06/chart">
            <c:ext xmlns:c16="http://schemas.microsoft.com/office/drawing/2014/chart" uri="{C3380CC4-5D6E-409C-BE32-E72D297353CC}">
              <c16:uniqueId val="{00000007-0C7C-41E6-83F5-15D03CACF394}"/>
            </c:ext>
          </c:extLst>
        </c:ser>
        <c:dLbls>
          <c:showLegendKey val="0"/>
          <c:showVal val="0"/>
          <c:showCatName val="0"/>
          <c:showSerName val="0"/>
          <c:showPercent val="0"/>
          <c:showBubbleSize val="0"/>
        </c:dLbls>
        <c:gapWidth val="100"/>
        <c:overlap val="100"/>
        <c:axId val="415745424"/>
        <c:axId val="415751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596</c:v>
                </c:pt>
                <c:pt idx="2">
                  <c:v>#N/A</c:v>
                </c:pt>
                <c:pt idx="3">
                  <c:v>#N/A</c:v>
                </c:pt>
                <c:pt idx="4">
                  <c:v>1388</c:v>
                </c:pt>
                <c:pt idx="5">
                  <c:v>#N/A</c:v>
                </c:pt>
                <c:pt idx="6">
                  <c:v>#N/A</c:v>
                </c:pt>
                <c:pt idx="7">
                  <c:v>989</c:v>
                </c:pt>
                <c:pt idx="8">
                  <c:v>#N/A</c:v>
                </c:pt>
                <c:pt idx="9">
                  <c:v>#N/A</c:v>
                </c:pt>
                <c:pt idx="10">
                  <c:v>936</c:v>
                </c:pt>
                <c:pt idx="11">
                  <c:v>#N/A</c:v>
                </c:pt>
                <c:pt idx="12">
                  <c:v>#N/A</c:v>
                </c:pt>
                <c:pt idx="13">
                  <c:v>862</c:v>
                </c:pt>
                <c:pt idx="14">
                  <c:v>#N/A</c:v>
                </c:pt>
              </c:numCache>
            </c:numRef>
          </c:val>
          <c:smooth val="0"/>
          <c:extLst xmlns:c16r2="http://schemas.microsoft.com/office/drawing/2015/06/chart">
            <c:ext xmlns:c16="http://schemas.microsoft.com/office/drawing/2014/chart" uri="{C3380CC4-5D6E-409C-BE32-E72D297353CC}">
              <c16:uniqueId val="{00000008-0C7C-41E6-83F5-15D03CACF394}"/>
            </c:ext>
          </c:extLst>
        </c:ser>
        <c:dLbls>
          <c:showLegendKey val="0"/>
          <c:showVal val="0"/>
          <c:showCatName val="0"/>
          <c:showSerName val="0"/>
          <c:showPercent val="0"/>
          <c:showBubbleSize val="0"/>
        </c:dLbls>
        <c:marker val="1"/>
        <c:smooth val="0"/>
        <c:axId val="415745424"/>
        <c:axId val="415751408"/>
      </c:lineChart>
      <c:catAx>
        <c:axId val="41574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5751408"/>
        <c:crosses val="autoZero"/>
        <c:auto val="1"/>
        <c:lblAlgn val="ctr"/>
        <c:lblOffset val="100"/>
        <c:tickLblSkip val="1"/>
        <c:tickMarkSkip val="1"/>
        <c:noMultiLvlLbl val="0"/>
      </c:catAx>
      <c:valAx>
        <c:axId val="41575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745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23623</c:v>
                </c:pt>
                <c:pt idx="5">
                  <c:v>21330</c:v>
                </c:pt>
                <c:pt idx="8">
                  <c:v>18676</c:v>
                </c:pt>
                <c:pt idx="11">
                  <c:v>16670</c:v>
                </c:pt>
                <c:pt idx="14">
                  <c:v>15086</c:v>
                </c:pt>
              </c:numCache>
            </c:numRef>
          </c:val>
          <c:extLst xmlns:c16r2="http://schemas.microsoft.com/office/drawing/2015/06/chart">
            <c:ext xmlns:c16="http://schemas.microsoft.com/office/drawing/2014/chart" uri="{C3380CC4-5D6E-409C-BE32-E72D297353CC}">
              <c16:uniqueId val="{00000000-2052-4BE9-8128-4F44284731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13847</c:v>
                </c:pt>
                <c:pt idx="5">
                  <c:v>12915</c:v>
                </c:pt>
                <c:pt idx="8">
                  <c:v>11676</c:v>
                </c:pt>
                <c:pt idx="11">
                  <c:v>10745</c:v>
                </c:pt>
                <c:pt idx="14">
                  <c:v>10896</c:v>
                </c:pt>
              </c:numCache>
            </c:numRef>
          </c:val>
          <c:extLst xmlns:c16r2="http://schemas.microsoft.com/office/drawing/2015/06/chart">
            <c:ext xmlns:c16="http://schemas.microsoft.com/office/drawing/2014/chart" uri="{C3380CC4-5D6E-409C-BE32-E72D297353CC}">
              <c16:uniqueId val="{00000001-2052-4BE9-8128-4F44284731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23024</c:v>
                </c:pt>
                <c:pt idx="5">
                  <c:v>23072</c:v>
                </c:pt>
                <c:pt idx="8">
                  <c:v>26219</c:v>
                </c:pt>
                <c:pt idx="11">
                  <c:v>29707</c:v>
                </c:pt>
                <c:pt idx="14">
                  <c:v>32808</c:v>
                </c:pt>
              </c:numCache>
            </c:numRef>
          </c:val>
          <c:extLst xmlns:c16r2="http://schemas.microsoft.com/office/drawing/2015/06/chart">
            <c:ext xmlns:c16="http://schemas.microsoft.com/office/drawing/2014/chart" uri="{C3380CC4-5D6E-409C-BE32-E72D297353CC}">
              <c16:uniqueId val="{00000002-2052-4BE9-8128-4F44284731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052-4BE9-8128-4F44284731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052-4BE9-8128-4F44284731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052-4BE9-8128-4F44284731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8379</c:v>
                </c:pt>
                <c:pt idx="3">
                  <c:v>8613</c:v>
                </c:pt>
                <c:pt idx="6">
                  <c:v>8889</c:v>
                </c:pt>
                <c:pt idx="9">
                  <c:v>8730</c:v>
                </c:pt>
                <c:pt idx="12">
                  <c:v>8733</c:v>
                </c:pt>
              </c:numCache>
            </c:numRef>
          </c:val>
          <c:extLst xmlns:c16r2="http://schemas.microsoft.com/office/drawing/2015/06/chart">
            <c:ext xmlns:c16="http://schemas.microsoft.com/office/drawing/2014/chart" uri="{C3380CC4-5D6E-409C-BE32-E72D297353CC}">
              <c16:uniqueId val="{00000006-2052-4BE9-8128-4F44284731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451</c:v>
                </c:pt>
                <c:pt idx="3">
                  <c:v>321</c:v>
                </c:pt>
                <c:pt idx="6">
                  <c:v>213</c:v>
                </c:pt>
                <c:pt idx="9">
                  <c:v>113</c:v>
                </c:pt>
                <c:pt idx="12">
                  <c:v>42</c:v>
                </c:pt>
              </c:numCache>
            </c:numRef>
          </c:val>
          <c:extLst xmlns:c16r2="http://schemas.microsoft.com/office/drawing/2015/06/chart">
            <c:ext xmlns:c16="http://schemas.microsoft.com/office/drawing/2014/chart" uri="{C3380CC4-5D6E-409C-BE32-E72D297353CC}">
              <c16:uniqueId val="{00000007-2052-4BE9-8128-4F44284731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9283</c:v>
                </c:pt>
                <c:pt idx="3">
                  <c:v>8657</c:v>
                </c:pt>
                <c:pt idx="6">
                  <c:v>7940</c:v>
                </c:pt>
                <c:pt idx="9">
                  <c:v>7426</c:v>
                </c:pt>
                <c:pt idx="12">
                  <c:v>7751</c:v>
                </c:pt>
              </c:numCache>
            </c:numRef>
          </c:val>
          <c:extLst xmlns:c16r2="http://schemas.microsoft.com/office/drawing/2015/06/chart">
            <c:ext xmlns:c16="http://schemas.microsoft.com/office/drawing/2014/chart" uri="{C3380CC4-5D6E-409C-BE32-E72D297353CC}">
              <c16:uniqueId val="{00000008-2052-4BE9-8128-4F44284731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2419</c:v>
                </c:pt>
                <c:pt idx="3">
                  <c:v>2130</c:v>
                </c:pt>
                <c:pt idx="6">
                  <c:v>1747</c:v>
                </c:pt>
                <c:pt idx="9">
                  <c:v>1806</c:v>
                </c:pt>
                <c:pt idx="12">
                  <c:v>1576</c:v>
                </c:pt>
              </c:numCache>
            </c:numRef>
          </c:val>
          <c:extLst xmlns:c16r2="http://schemas.microsoft.com/office/drawing/2015/06/chart">
            <c:ext xmlns:c16="http://schemas.microsoft.com/office/drawing/2014/chart" uri="{C3380CC4-5D6E-409C-BE32-E72D297353CC}">
              <c16:uniqueId val="{00000009-2052-4BE9-8128-4F44284731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30844</c:v>
                </c:pt>
                <c:pt idx="3">
                  <c:v>29276</c:v>
                </c:pt>
                <c:pt idx="6">
                  <c:v>26473</c:v>
                </c:pt>
                <c:pt idx="9">
                  <c:v>24708</c:v>
                </c:pt>
                <c:pt idx="12">
                  <c:v>23524</c:v>
                </c:pt>
              </c:numCache>
            </c:numRef>
          </c:val>
          <c:extLst xmlns:c16r2="http://schemas.microsoft.com/office/drawing/2015/06/chart">
            <c:ext xmlns:c16="http://schemas.microsoft.com/office/drawing/2014/chart" uri="{C3380CC4-5D6E-409C-BE32-E72D297353CC}">
              <c16:uniqueId val="{0000000A-2052-4BE9-8128-4F44284731F7}"/>
            </c:ext>
          </c:extLst>
        </c:ser>
        <c:dLbls>
          <c:showLegendKey val="0"/>
          <c:showVal val="0"/>
          <c:showCatName val="0"/>
          <c:showSerName val="0"/>
          <c:showPercent val="0"/>
          <c:showBubbleSize val="0"/>
        </c:dLbls>
        <c:gapWidth val="100"/>
        <c:overlap val="100"/>
        <c:axId val="415750320"/>
        <c:axId val="415753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052-4BE9-8128-4F44284731F7}"/>
            </c:ext>
          </c:extLst>
        </c:ser>
        <c:dLbls>
          <c:showLegendKey val="0"/>
          <c:showVal val="0"/>
          <c:showCatName val="0"/>
          <c:showSerName val="0"/>
          <c:showPercent val="0"/>
          <c:showBubbleSize val="0"/>
        </c:dLbls>
        <c:marker val="1"/>
        <c:smooth val="0"/>
        <c:axId val="415750320"/>
        <c:axId val="415753040"/>
      </c:lineChart>
      <c:catAx>
        <c:axId val="41575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5753040"/>
        <c:crosses val="autoZero"/>
        <c:auto val="1"/>
        <c:lblAlgn val="ctr"/>
        <c:lblOffset val="100"/>
        <c:tickLblSkip val="1"/>
        <c:tickMarkSkip val="1"/>
        <c:noMultiLvlLbl val="0"/>
      </c:catAx>
      <c:valAx>
        <c:axId val="415753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750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8134</c:v>
                </c:pt>
                <c:pt idx="1">
                  <c:v>10545</c:v>
                </c:pt>
                <c:pt idx="2">
                  <c:v>10548</c:v>
                </c:pt>
              </c:numCache>
            </c:numRef>
          </c:val>
          <c:extLst xmlns:c16r2="http://schemas.microsoft.com/office/drawing/2015/06/chart">
            <c:ext xmlns:c16="http://schemas.microsoft.com/office/drawing/2014/chart" uri="{C3380CC4-5D6E-409C-BE32-E72D297353CC}">
              <c16:uniqueId val="{00000000-D440-469E-95E4-6921FFE06C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D440-469E-95E4-6921FFE06C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12561</c:v>
                </c:pt>
                <c:pt idx="1">
                  <c:v>12933</c:v>
                </c:pt>
                <c:pt idx="2">
                  <c:v>15150</c:v>
                </c:pt>
              </c:numCache>
            </c:numRef>
          </c:val>
          <c:extLst xmlns:c16r2="http://schemas.microsoft.com/office/drawing/2015/06/chart">
            <c:ext xmlns:c16="http://schemas.microsoft.com/office/drawing/2014/chart" uri="{C3380CC4-5D6E-409C-BE32-E72D297353CC}">
              <c16:uniqueId val="{00000002-D440-469E-95E4-6921FFE06C7E}"/>
            </c:ext>
          </c:extLst>
        </c:ser>
        <c:dLbls>
          <c:showLegendKey val="0"/>
          <c:showVal val="0"/>
          <c:showCatName val="0"/>
          <c:showSerName val="0"/>
          <c:showPercent val="0"/>
          <c:showBubbleSize val="0"/>
        </c:dLbls>
        <c:gapWidth val="120"/>
        <c:overlap val="100"/>
        <c:axId val="2144391040"/>
        <c:axId val="2144392128"/>
      </c:barChart>
      <c:catAx>
        <c:axId val="214439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44392128"/>
        <c:crosses val="autoZero"/>
        <c:auto val="1"/>
        <c:lblAlgn val="ctr"/>
        <c:lblOffset val="100"/>
        <c:tickLblSkip val="1"/>
        <c:tickMarkSkip val="1"/>
        <c:noMultiLvlLbl val="0"/>
      </c:catAx>
      <c:valAx>
        <c:axId val="2144392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44391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E9E-49CB-8D22-96DB90C1B183}"/>
                </c:ext>
                <c:ext xmlns:c15="http://schemas.microsoft.com/office/drawing/2012/chart" uri="{CE6537A1-D6FC-4f65-9D91-7224C49458BB}">
                  <c15:dlblFieldTable>
                    <c15:dlblFTEntry>
                      <c15:txfldGUID>{4CD0BC50-F325-4BC2-A459-7AFAEC770324}</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E9E-49CB-8D22-96DB90C1B183}"/>
                </c:ext>
                <c:ext xmlns:c15="http://schemas.microsoft.com/office/drawing/2012/chart" uri="{CE6537A1-D6FC-4f65-9D91-7224C49458BB}">
                  <c15:dlblFieldTable>
                    <c15:dlblFTEntry>
                      <c15:txfldGUID>{4C7D8F5E-6709-4DF9-B2D5-05560D9E7C2E}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E9E-49CB-8D22-96DB90C1B183}"/>
                </c:ext>
                <c:ext xmlns:c15="http://schemas.microsoft.com/office/drawing/2012/chart" uri="{CE6537A1-D6FC-4f65-9D91-7224C49458BB}">
                  <c15:dlblFieldTable>
                    <c15:dlblFTEntry>
                      <c15:txfldGUID>{EA968D87-ECBA-47DA-ACB3-6261437F404C}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E9E-49CB-8D22-96DB90C1B183}"/>
                </c:ext>
                <c:ext xmlns:c15="http://schemas.microsoft.com/office/drawing/2012/chart" uri="{CE6537A1-D6FC-4f65-9D91-7224C49458BB}">
                  <c15:dlblFieldTable>
                    <c15:dlblFTEntry>
                      <c15:txfldGUID>{F3F13066-FE1E-4553-B9BF-6B87DAAA1C0E}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E9E-49CB-8D22-96DB90C1B183}"/>
                </c:ext>
                <c:ext xmlns:c15="http://schemas.microsoft.com/office/drawing/2012/chart" uri="{CE6537A1-D6FC-4f65-9D91-7224C49458BB}">
                  <c15:dlblFieldTable>
                    <c15:dlblFTEntry>
                      <c15:txfldGUID>{FCDD3A0F-3BAC-4D30-A5F5-41B423C477CC}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E9E-49CB-8D22-96DB90C1B183}"/>
                </c:ext>
                <c:ext xmlns:c15="http://schemas.microsoft.com/office/drawing/2012/chart" uri="{CE6537A1-D6FC-4f65-9D91-7224C49458BB}">
                  <c15:dlblFieldTable>
                    <c15:dlblFTEntry>
                      <c15:txfldGUID>{5A5D4989-1CF3-4B37-B738-EA798E600958}</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E9E-49CB-8D22-96DB90C1B183}"/>
                </c:ext>
                <c:ext xmlns:c15="http://schemas.microsoft.com/office/drawing/2012/chart" uri="{CE6537A1-D6FC-4f65-9D91-7224C49458BB}">
                  <c15:dlblFieldTable>
                    <c15:dlblFTEntry>
                      <c15:txfldGUID>{FBAD09A5-201B-4C56-862D-2C1BC8E9C7DE}</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E9E-49CB-8D22-96DB90C1B183}"/>
                </c:ext>
                <c:ext xmlns:c15="http://schemas.microsoft.com/office/drawing/2012/chart" uri="{CE6537A1-D6FC-4f65-9D91-7224C49458BB}">
                  <c15:dlblFieldTable>
                    <c15:dlblFTEntry>
                      <c15:txfldGUID>{8AADC911-C335-418B-83C6-A484DE0D11D9}</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E9E-49CB-8D22-96DB90C1B183}"/>
                </c:ext>
                <c:ext xmlns:c15="http://schemas.microsoft.com/office/drawing/2012/chart" uri="{CE6537A1-D6FC-4f65-9D91-7224C49458BB}">
                  <c15:dlblFieldTable>
                    <c15:dlblFTEntry>
                      <c15:txfldGUID>{17301626-0D09-45A3-BC89-BD7CE1664B2C}</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57.7</c:v>
                </c:pt>
                <c:pt idx="16">
                  <c:v>58.8</c:v>
                </c:pt>
                <c:pt idx="24">
                  <c:v>59.1</c:v>
                </c:pt>
                <c:pt idx="32">
                  <c:v>59.7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0E9E-49CB-8D22-96DB90C1B1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E9E-49CB-8D22-96DB90C1B183}"/>
                </c:ext>
                <c:ext xmlns:c15="http://schemas.microsoft.com/office/drawing/2012/chart" uri="{CE6537A1-D6FC-4f65-9D91-7224C49458BB}">
                  <c15:dlblFieldTable>
                    <c15:dlblFTEntry>
                      <c15:txfldGUID>{858824EC-1D98-4685-85D3-ACE27C8A68B4}</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E9E-49CB-8D22-96DB90C1B183}"/>
                </c:ext>
                <c:ext xmlns:c15="http://schemas.microsoft.com/office/drawing/2012/chart" uri="{CE6537A1-D6FC-4f65-9D91-7224C49458BB}">
                  <c15:dlblFieldTable>
                    <c15:dlblFTEntry>
                      <c15:txfldGUID>{255082A3-48F3-444B-BD1E-87D7490CC5D6}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E9E-49CB-8D22-96DB90C1B183}"/>
                </c:ext>
                <c:ext xmlns:c15="http://schemas.microsoft.com/office/drawing/2012/chart" uri="{CE6537A1-D6FC-4f65-9D91-7224C49458BB}">
                  <c15:dlblFieldTable>
                    <c15:dlblFTEntry>
                      <c15:txfldGUID>{D110CFA6-E2F2-45B7-8111-2ABD45099B3D}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E9E-49CB-8D22-96DB90C1B183}"/>
                </c:ext>
                <c:ext xmlns:c15="http://schemas.microsoft.com/office/drawing/2012/chart" uri="{CE6537A1-D6FC-4f65-9D91-7224C49458BB}">
                  <c15:dlblFieldTable>
                    <c15:dlblFTEntry>
                      <c15:txfldGUID>{4EC19B1F-AE31-4260-AB92-C9C027E4A921}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E9E-49CB-8D22-96DB90C1B183}"/>
                </c:ext>
                <c:ext xmlns:c15="http://schemas.microsoft.com/office/drawing/2012/chart" uri="{CE6537A1-D6FC-4f65-9D91-7224C49458BB}">
                  <c15:dlblFieldTable>
                    <c15:dlblFTEntry>
                      <c15:txfldGUID>{2B023B2A-60ED-4FE8-A810-4279883722CC}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E9E-49CB-8D22-96DB90C1B183}"/>
                </c:ext>
                <c:ext xmlns:c15="http://schemas.microsoft.com/office/drawing/2012/chart" uri="{CE6537A1-D6FC-4f65-9D91-7224C49458BB}">
                  <c15:dlblFieldTable>
                    <c15:dlblFTEntry>
                      <c15:txfldGUID>{7AFBCCA3-3015-4D82-B69B-A2FD640E8338}</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E9E-49CB-8D22-96DB90C1B183}"/>
                </c:ext>
                <c:ext xmlns:c15="http://schemas.microsoft.com/office/drawing/2012/chart" uri="{CE6537A1-D6FC-4f65-9D91-7224C49458BB}">
                  <c15:dlblFieldTable>
                    <c15:dlblFTEntry>
                      <c15:txfldGUID>{8803883E-CAD8-4E90-8DD1-E927082FBC1F}</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E9E-49CB-8D22-96DB90C1B183}"/>
                </c:ext>
                <c:ext xmlns:c15="http://schemas.microsoft.com/office/drawing/2012/chart" uri="{CE6537A1-D6FC-4f65-9D91-7224C49458BB}">
                  <c15:dlblFieldTable>
                    <c15:dlblFTEntry>
                      <c15:txfldGUID>{14A3516B-5887-45CA-9352-99C4CC554E5C}</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E9E-49CB-8D22-96DB90C1B183}"/>
                </c:ext>
                <c:ext xmlns:c15="http://schemas.microsoft.com/office/drawing/2012/chart" uri="{CE6537A1-D6FC-4f65-9D91-7224C49458BB}">
                  <c15:dlblFieldTable>
                    <c15:dlblFTEntry>
                      <c15:txfldGUID>{520D2A9E-FBDF-4F35-A5B6-0DDDF1182D48}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58.9</c:v>
                </c:pt>
                <c:pt idx="24">
                  <c:v>59.4</c:v>
                </c:pt>
                <c:pt idx="32">
                  <c:v>60.4</c:v>
                </c:pt>
              </c:numCache>
            </c:numRef>
          </c:xVal>
          <c:yVal>
            <c:numRef>
              <c:f>公会計指標分析・財政指標組合せ分析表!$BP$55:$DC$55</c:f>
              <c:numCache>
                <c:formatCode>#,##0.0;"▲ "#,##0.0</c:formatCode>
                <c:ptCount val="40"/>
                <c:pt idx="8">
                  <c:v>16.600000000000001</c:v>
                </c:pt>
                <c:pt idx="16">
                  <c:v>17.399999999999999</c:v>
                </c:pt>
                <c:pt idx="24">
                  <c:v>12.1</c:v>
                </c:pt>
                <c:pt idx="32">
                  <c:v>11.2</c:v>
                </c:pt>
              </c:numCache>
            </c:numRef>
          </c:yVal>
          <c:smooth val="0"/>
          <c:extLst xmlns:c16r2="http://schemas.microsoft.com/office/drawing/2015/06/chart">
            <c:ext xmlns:c16="http://schemas.microsoft.com/office/drawing/2014/chart" uri="{C3380CC4-5D6E-409C-BE32-E72D297353CC}">
              <c16:uniqueId val="{00000013-0E9E-49CB-8D22-96DB90C1B183}"/>
            </c:ext>
          </c:extLst>
        </c:ser>
        <c:dLbls>
          <c:showLegendKey val="0"/>
          <c:showVal val="1"/>
          <c:showCatName val="0"/>
          <c:showSerName val="0"/>
          <c:showPercent val="0"/>
          <c:showBubbleSize val="0"/>
        </c:dLbls>
        <c:axId val="2144400288"/>
        <c:axId val="2146745792"/>
      </c:scatterChart>
      <c:valAx>
        <c:axId val="2144400288"/>
        <c:scaling>
          <c:orientation val="minMax"/>
          <c:max val="60.6"/>
          <c:min val="58.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46745792"/>
        <c:crosses val="autoZero"/>
        <c:crossBetween val="midCat"/>
      </c:valAx>
      <c:valAx>
        <c:axId val="2146745792"/>
        <c:scaling>
          <c:orientation val="minMax"/>
          <c:max val="18.5"/>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44400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D46-4C26-859B-38E65A1D619B}"/>
                </c:ext>
                <c:ext xmlns:c15="http://schemas.microsoft.com/office/drawing/2012/chart" uri="{CE6537A1-D6FC-4f65-9D91-7224C49458BB}">
                  <c15:dlblFieldTable>
                    <c15:dlblFTEntry>
                      <c15:txfldGUID>{2C1E92D8-C0EC-477F-8BF9-B6059532DB47}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D46-4C26-859B-38E65A1D619B}"/>
                </c:ext>
                <c:ext xmlns:c15="http://schemas.microsoft.com/office/drawing/2012/chart" uri="{CE6537A1-D6FC-4f65-9D91-7224C49458BB}">
                  <c15:dlblFieldTable>
                    <c15:dlblFTEntry>
                      <c15:txfldGUID>{A07853A0-F5D8-475F-B21D-1BD00C849B20}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D46-4C26-859B-38E65A1D619B}"/>
                </c:ext>
                <c:ext xmlns:c15="http://schemas.microsoft.com/office/drawing/2012/chart" uri="{CE6537A1-D6FC-4f65-9D91-7224C49458BB}">
                  <c15:dlblFieldTable>
                    <c15:dlblFTEntry>
                      <c15:txfldGUID>{7D5DA4FB-2BDB-4C5C-9D5A-825E87BDF462}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D46-4C26-859B-38E65A1D619B}"/>
                </c:ext>
                <c:ext xmlns:c15="http://schemas.microsoft.com/office/drawing/2012/chart" uri="{CE6537A1-D6FC-4f65-9D91-7224C49458BB}">
                  <c15:dlblFieldTable>
                    <c15:dlblFTEntry>
                      <c15:txfldGUID>{BA142E43-9B95-47F5-8469-F109FE7E2549}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D46-4C26-859B-38E65A1D619B}"/>
                </c:ext>
                <c:ext xmlns:c15="http://schemas.microsoft.com/office/drawing/2012/chart" uri="{CE6537A1-D6FC-4f65-9D91-7224C49458BB}">
                  <c15:dlblFieldTable>
                    <c15:dlblFTEntry>
                      <c15:txfldGUID>{1D6F2AC5-54FA-4160-8A98-0A81D7AEA988}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D46-4C26-859B-38E65A1D619B}"/>
                </c:ext>
                <c:ext xmlns:c15="http://schemas.microsoft.com/office/drawing/2012/chart" uri="{CE6537A1-D6FC-4f65-9D91-7224C49458BB}">
                  <c15:dlblFieldTable>
                    <c15:dlblFTEntry>
                      <c15:txfldGUID>{27CF0B3C-0824-48EC-9EDA-008C769670A8}</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D46-4C26-859B-38E65A1D619B}"/>
                </c:ext>
                <c:ext xmlns:c15="http://schemas.microsoft.com/office/drawing/2012/chart" uri="{CE6537A1-D6FC-4f65-9D91-7224C49458BB}">
                  <c15:dlblFieldTable>
                    <c15:dlblFTEntry>
                      <c15:txfldGUID>{1D2C87D0-F86D-4E1B-88DA-73C558376407}</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D46-4C26-859B-38E65A1D619B}"/>
                </c:ext>
                <c:ext xmlns:c15="http://schemas.microsoft.com/office/drawing/2012/chart" uri="{CE6537A1-D6FC-4f65-9D91-7224C49458BB}">
                  <c15:dlblFieldTable>
                    <c15:dlblFTEntry>
                      <c15:txfldGUID>{C73E0E24-6E85-4446-8DAB-1298BDD7189D}</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D46-4C26-859B-38E65A1D619B}"/>
                </c:ext>
                <c:ext xmlns:c15="http://schemas.microsoft.com/office/drawing/2012/chart" uri="{CE6537A1-D6FC-4f65-9D91-7224C49458BB}">
                  <c15:dlblFieldTable>
                    <c15:dlblFTEntry>
                      <c15:txfldGUID>{D41B1872-3F06-47DB-B070-9B95D63C5B40}</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c:v>
                </c:pt>
                <c:pt idx="8">
                  <c:v>2</c:v>
                </c:pt>
                <c:pt idx="16">
                  <c:v>2.5</c:v>
                </c:pt>
                <c:pt idx="24">
                  <c:v>2.8</c:v>
                </c:pt>
                <c:pt idx="32">
                  <c:v>2.4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D46-4C26-859B-38E65A1D619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D46-4C26-859B-38E65A1D619B}"/>
                </c:ext>
                <c:ext xmlns:c15="http://schemas.microsoft.com/office/drawing/2012/chart" uri="{CE6537A1-D6FC-4f65-9D91-7224C49458BB}">
                  <c15:dlblFieldTable>
                    <c15:dlblFTEntry>
                      <c15:txfldGUID>{F22CFAFF-5F6E-4D47-B24F-9A82BD71B28D}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D46-4C26-859B-38E65A1D619B}"/>
                </c:ext>
                <c:ext xmlns:c15="http://schemas.microsoft.com/office/drawing/2012/chart" uri="{CE6537A1-D6FC-4f65-9D91-7224C49458BB}">
                  <c15:dlblFieldTable>
                    <c15:dlblFTEntry>
                      <c15:txfldGUID>{0FD70141-69D7-4B0C-9EF3-C19F0DEC2CD8}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D46-4C26-859B-38E65A1D619B}"/>
                </c:ext>
                <c:ext xmlns:c15="http://schemas.microsoft.com/office/drawing/2012/chart" uri="{CE6537A1-D6FC-4f65-9D91-7224C49458BB}">
                  <c15:dlblFieldTable>
                    <c15:dlblFTEntry>
                      <c15:txfldGUID>{E83E9D18-1504-4834-8F90-9449D575CFD5}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D46-4C26-859B-38E65A1D619B}"/>
                </c:ext>
                <c:ext xmlns:c15="http://schemas.microsoft.com/office/drawing/2012/chart" uri="{CE6537A1-D6FC-4f65-9D91-7224C49458BB}">
                  <c15:dlblFieldTable>
                    <c15:dlblFTEntry>
                      <c15:txfldGUID>{164F4D7D-3BCE-499F-BC49-D4D99B707908}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D46-4C26-859B-38E65A1D619B}"/>
                </c:ext>
                <c:ext xmlns:c15="http://schemas.microsoft.com/office/drawing/2012/chart" uri="{CE6537A1-D6FC-4f65-9D91-7224C49458BB}">
                  <c15:dlblFieldTable>
                    <c15:dlblFTEntry>
                      <c15:txfldGUID>{210103D7-33F1-4E2B-B481-50C15DADE333}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D46-4C26-859B-38E65A1D619B}"/>
                </c:ext>
                <c:ext xmlns:c15="http://schemas.microsoft.com/office/drawing/2012/chart" uri="{CE6537A1-D6FC-4f65-9D91-7224C49458BB}">
                  <c15:dlblFieldTable>
                    <c15:dlblFTEntry>
                      <c15:txfldGUID>{B748741A-7272-4DA8-8F47-69853FD71237}</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D46-4C26-859B-38E65A1D619B}"/>
                </c:ext>
                <c:ext xmlns:c15="http://schemas.microsoft.com/office/drawing/2012/chart" uri="{CE6537A1-D6FC-4f65-9D91-7224C49458BB}">
                  <c15:dlblFieldTable>
                    <c15:dlblFTEntry>
                      <c15:txfldGUID>{5EE51F60-0EBD-45CE-A992-5249C9BE7D18}</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D46-4C26-859B-38E65A1D619B}"/>
                </c:ext>
                <c:ext xmlns:c15="http://schemas.microsoft.com/office/drawing/2012/chart" uri="{CE6537A1-D6FC-4f65-9D91-7224C49458BB}">
                  <c15:dlblFieldTable>
                    <c15:dlblFTEntry>
                      <c15:txfldGUID>{452EE25F-D787-4AC7-BD6C-4A1C39076D46}</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D46-4C26-859B-38E65A1D619B}"/>
                </c:ext>
                <c:ext xmlns:c15="http://schemas.microsoft.com/office/drawing/2012/chart" uri="{CE6537A1-D6FC-4f65-9D91-7224C49458BB}">
                  <c15:dlblFieldTable>
                    <c15:dlblFTEntry>
                      <c15:txfldGUID>{B9DC857C-EBD7-4C16-89FE-4FFA71C74755}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4.0999999999999996</c:v>
                </c:pt>
                <c:pt idx="8">
                  <c:v>3.6</c:v>
                </c:pt>
                <c:pt idx="16">
                  <c:v>3.6</c:v>
                </c:pt>
                <c:pt idx="24">
                  <c:v>3.5</c:v>
                </c:pt>
                <c:pt idx="32">
                  <c:v>3.5</c:v>
                </c:pt>
              </c:numCache>
            </c:numRef>
          </c:xVal>
          <c:yVal>
            <c:numRef>
              <c:f>公会計指標分析・財政指標組合せ分析表!$BP$77:$DC$77</c:f>
              <c:numCache>
                <c:formatCode>#,##0.0;"▲ "#,##0.0</c:formatCode>
                <c:ptCount val="40"/>
                <c:pt idx="0">
                  <c:v>21.2</c:v>
                </c:pt>
                <c:pt idx="8">
                  <c:v>16.600000000000001</c:v>
                </c:pt>
                <c:pt idx="16">
                  <c:v>17.399999999999999</c:v>
                </c:pt>
                <c:pt idx="24">
                  <c:v>12.1</c:v>
                </c:pt>
                <c:pt idx="32">
                  <c:v>11.2</c:v>
                </c:pt>
              </c:numCache>
            </c:numRef>
          </c:yVal>
          <c:smooth val="0"/>
          <c:extLst xmlns:c16r2="http://schemas.microsoft.com/office/drawing/2015/06/chart">
            <c:ext xmlns:c16="http://schemas.microsoft.com/office/drawing/2014/chart" uri="{C3380CC4-5D6E-409C-BE32-E72D297353CC}">
              <c16:uniqueId val="{00000013-FD46-4C26-859B-38E65A1D619B}"/>
            </c:ext>
          </c:extLst>
        </c:ser>
        <c:dLbls>
          <c:showLegendKey val="0"/>
          <c:showVal val="1"/>
          <c:showCatName val="0"/>
          <c:showSerName val="0"/>
          <c:showPercent val="0"/>
          <c:showBubbleSize val="0"/>
        </c:dLbls>
        <c:axId val="2146739808"/>
        <c:axId val="2146741984"/>
      </c:scatterChart>
      <c:valAx>
        <c:axId val="2146739808"/>
        <c:scaling>
          <c:orientation val="minMax"/>
          <c:max val="4.1999999999999993"/>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46741984"/>
        <c:crosses val="autoZero"/>
        <c:crossBetween val="midCat"/>
      </c:valAx>
      <c:valAx>
        <c:axId val="2146741984"/>
        <c:scaling>
          <c:orientation val="minMax"/>
          <c:max val="23"/>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467398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実質公債費比率の分子は減となった。主な減要因は、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元利償還金の額（繰上償還額等を除く）</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が前年度に比べ元金償還、利子支払いともに減となったことである。</a:t>
          </a:r>
        </a:p>
        <a:p>
          <a:r>
            <a:rPr kumimoji="1" lang="ja-JP" altLang="en-US" sz="1400">
              <a:latin typeface="ＭＳ ゴシック" pitchFamily="49" charset="-128"/>
              <a:ea typeface="ＭＳ ゴシック" pitchFamily="49" charset="-128"/>
            </a:rPr>
            <a:t>　今後も、新たな地方債の発行を元金償還額以下とすることに努めるなど、改善を進めていく。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減債基金は利用していない。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a:t>
          </a:r>
          <a:r>
            <a:rPr kumimoji="1" lang="en-US" altLang="ja-JP" sz="1400">
              <a:latin typeface="ＭＳ ゴシック" pitchFamily="49" charset="-128"/>
              <a:ea typeface="ＭＳ ゴシック" pitchFamily="49" charset="-128"/>
            </a:rPr>
            <a:t>28.3</a:t>
          </a:r>
          <a:r>
            <a:rPr kumimoji="1" lang="ja-JP" altLang="en-US" sz="1400">
              <a:latin typeface="ＭＳ ゴシック" pitchFamily="49" charset="-128"/>
              <a:ea typeface="ＭＳ ゴシック" pitchFamily="49" charset="-128"/>
            </a:rPr>
            <a:t>億円減となった。</a:t>
          </a:r>
        </a:p>
        <a:p>
          <a:r>
            <a:rPr kumimoji="1" lang="ja-JP" altLang="en-US" sz="1400">
              <a:latin typeface="ＭＳ ゴシック" pitchFamily="49" charset="-128"/>
              <a:ea typeface="ＭＳ ゴシック" pitchFamily="49" charset="-128"/>
            </a:rPr>
            <a:t>　主な減要因は、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地方債の現在高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において元金償還額が借入額を上回ったことである。</a:t>
          </a:r>
        </a:p>
        <a:p>
          <a:r>
            <a:rPr kumimoji="1" lang="ja-JP" altLang="en-US" sz="1400">
              <a:latin typeface="ＭＳ ゴシック" pitchFamily="49" charset="-128"/>
              <a:ea typeface="ＭＳ ゴシック" pitchFamily="49" charset="-128"/>
            </a:rPr>
            <a:t>　今後、老朽化した施設の改修を進める必要があるため、新たな地方債の発行を元金償還額以下とする、市債発行抑制ルールの維持に努める。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東京都立川市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や「地域づくり振興基金」、「再編交付金事業基金」、「特定防衛施設周辺整備調整交付金」を取り崩した一方、剰余金の一部や未利用地の土地売払金、一般寄附金、特定防衛施設周辺整備調整交付金、森林環境譲与税譲与金等を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積立基金の適正な管理を図り、新清掃工場建設及び公共施設の老朽化対策等に備える。また、基金の運用については、必要とする基金の額、期間等を明確にし、計画的かつ着実に積立てるように努める。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公共施設整備基金：公共施設の整備並びに耐震補強及び大規模改修等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清掃工場建設等基金：清掃工場の移転に伴う、清掃工場の建設等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鉄道連続立体交差化整備基金：中央線三鷹・西立川間の鉄道と道路との連続立体交差化の整備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地域づくり振興基金：地域づくり活動及びまちづくり活動を支援するための諸事業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再編交付金事業基金：駐留軍等の再編の円滑な実施に関する特別措置法（平成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号）第５条第１項に規定する再編関連特別事業に該当する事業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特定防衛施設周辺整備調整交付金事業基金：防衛施設周辺の生活環境の整備等に関する法律（昭和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号）第９条第２項に規定する公共用の施設の整備又はその他の生活環境の改善若しくは開発の円滑な実施に寄与する事業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森林環境譲与税基金：森林環境税及び森林環境譲与税に関する法律（平成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年法律第３号）第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条に規定する森林環境譲与税を財源として森林の整備及びその促進に関する施策に要する経費に充当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や「地域づくり振興基金」、「再編交付金事業基金」、「特定防衛施設周辺整備調整交付金」を取り崩した一方、剰余金の一部や未利用地の土地売払金、一般寄附金、特定防衛施設周辺整備調整交付金、森林環境譲与税譲与金等を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積立基金の適正な管理を図り、新清掃工場建設及び公共施設の老朽化対策等に備える。また、基金の運用については、必要とする基金の額、期間等を明確にし、計画的かつ着実に積立てるように努める。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年度に目標額としていた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億円を確保したが、福島第一原子力発電所事故に伴う損害賠償金の積立てを行った。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184,090
179,492
24.36
80,667,857
75,637,291
4,317,234
41,166,136
23,523,599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本市の有形固定資産減価償却率は、類似団体内平均と比較し、やや低い水準にある。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今後は、公共施設再編個別計画に基づく、施設整備計画策定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取り組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むとともに、新清掃工場の整備や新学校給食共同調理場の整備を進める。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164211</xdr:rowOff>
    </xdr:from>
    <xdr:to>
      <xdr:col>23</xdr:col>
      <xdr:colOff>85090</xdr:colOff>
      <xdr:row>34</xdr:row>
      <xdr:rowOff>49149</xdr:rowOff>
    </xdr:to>
    <xdr:cxnSp macro="">
      <xdr:nvCxnSpPr>
        <xdr:cNvPr id="72" name="直線コネクタ 71"/>
        <xdr:cNvCxnSpPr/>
      </xdr:nvCxnSpPr>
      <xdr:spPr>
        <a:xfrm flipV="1">
          <a:off x="4760595" y="5393436"/>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52976</xdr:rowOff>
    </xdr:from>
    <xdr:ext cx="405111" cy="259045"/>
    <xdr:sp macro="" textlink="">
      <xdr:nvSpPr>
        <xdr:cNvPr id="73" name="有形固定資産減価償却率最小値テキスト"/>
        <xdr:cNvSpPr txBox="1"/>
      </xdr:nvSpPr>
      <xdr:spPr>
        <a:xfrm>
          <a:off x="48133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49149</xdr:rowOff>
    </xdr:from>
    <xdr:to>
      <xdr:col>23</xdr:col>
      <xdr:colOff>174625</xdr:colOff>
      <xdr:row>34</xdr:row>
      <xdr:rowOff>49149</xdr:rowOff>
    </xdr:to>
    <xdr:cxnSp macro="">
      <xdr:nvCxnSpPr>
        <xdr:cNvPr id="74" name="直線コネクタ 73"/>
        <xdr:cNvCxnSpPr/>
      </xdr:nvCxnSpPr>
      <xdr:spPr>
        <a:xfrm>
          <a:off x="4673600" y="664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110888</xdr:rowOff>
    </xdr:from>
    <xdr:ext cx="405111" cy="259045"/>
    <xdr:sp macro="" textlink="">
      <xdr:nvSpPr>
        <xdr:cNvPr id="75" name="有形固定資産減価償却率最大値テキスト"/>
        <xdr:cNvSpPr txBox="1"/>
      </xdr:nvSpPr>
      <xdr:spPr>
        <a:xfrm>
          <a:off x="4813300" y="516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164211</xdr:rowOff>
    </xdr:from>
    <xdr:to>
      <xdr:col>23</xdr:col>
      <xdr:colOff>174625</xdr:colOff>
      <xdr:row>26</xdr:row>
      <xdr:rowOff>164211</xdr:rowOff>
    </xdr:to>
    <xdr:cxnSp macro="">
      <xdr:nvCxnSpPr>
        <xdr:cNvPr id="76" name="直線コネクタ 75"/>
        <xdr:cNvCxnSpPr/>
      </xdr:nvCxnSpPr>
      <xdr:spPr>
        <a:xfrm>
          <a:off x="4673600" y="539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106824</xdr:rowOff>
    </xdr:from>
    <xdr:ext cx="405111" cy="259045"/>
    <xdr:sp macro="" textlink="">
      <xdr:nvSpPr>
        <xdr:cNvPr id="77" name="有形固定資産減価償却率平均値テキスト"/>
        <xdr:cNvSpPr txBox="1"/>
      </xdr:nvSpPr>
      <xdr:spPr>
        <a:xfrm>
          <a:off x="4813300" y="6193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78" name="フローチャート: 判断 77"/>
        <xdr:cNvSpPr/>
      </xdr:nvSpPr>
      <xdr:spPr>
        <a:xfrm>
          <a:off x="4711700" y="62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79" name="フローチャート: 判断 78"/>
        <xdr:cNvSpPr/>
      </xdr:nvSpPr>
      <xdr:spPr>
        <a:xfrm>
          <a:off x="4000500" y="617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80" name="フローチャート: 判断 79"/>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81" name="フローチャート: 判断 80"/>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39497</xdr:rowOff>
    </xdr:from>
    <xdr:to>
      <xdr:col>7</xdr:col>
      <xdr:colOff>187325</xdr:colOff>
      <xdr:row>29</xdr:row>
      <xdr:rowOff>141097</xdr:rowOff>
    </xdr:to>
    <xdr:sp macro="" textlink="">
      <xdr:nvSpPr>
        <xdr:cNvPr id="82" name="フローチャート: 判断 81"/>
        <xdr:cNvSpPr/>
      </xdr:nvSpPr>
      <xdr:spPr>
        <a:xfrm>
          <a:off x="1714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98171</xdr:rowOff>
    </xdr:from>
    <xdr:to>
      <xdr:col>23</xdr:col>
      <xdr:colOff>136525</xdr:colOff>
      <xdr:row>32</xdr:row>
      <xdr:rowOff>28321</xdr:rowOff>
    </xdr:to>
    <xdr:sp macro="" textlink="">
      <xdr:nvSpPr>
        <xdr:cNvPr id="88" name="楕円 87"/>
        <xdr:cNvSpPr/>
      </xdr:nvSpPr>
      <xdr:spPr>
        <a:xfrm>
          <a:off x="4711700" y="61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121048</xdr:rowOff>
    </xdr:from>
    <xdr:ext cx="405111" cy="259045"/>
    <xdr:sp macro="" textlink="">
      <xdr:nvSpPr>
        <xdr:cNvPr id="89" name="有形固定資産減価償却率該当値テキスト"/>
        <xdr:cNvSpPr txBox="1"/>
      </xdr:nvSpPr>
      <xdr:spPr>
        <a:xfrm>
          <a:off x="4813300" y="603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72263</xdr:rowOff>
    </xdr:from>
    <xdr:to>
      <xdr:col>19</xdr:col>
      <xdr:colOff>187325</xdr:colOff>
      <xdr:row>32</xdr:row>
      <xdr:rowOff>2413</xdr:rowOff>
    </xdr:to>
    <xdr:sp macro="" textlink="">
      <xdr:nvSpPr>
        <xdr:cNvPr id="90" name="楕円 89"/>
        <xdr:cNvSpPr/>
      </xdr:nvSpPr>
      <xdr:spPr>
        <a:xfrm>
          <a:off x="4000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123063</xdr:rowOff>
    </xdr:from>
    <xdr:to>
      <xdr:col>23</xdr:col>
      <xdr:colOff>85725</xdr:colOff>
      <xdr:row>31</xdr:row>
      <xdr:rowOff>148971</xdr:rowOff>
    </xdr:to>
    <xdr:cxnSp macro="">
      <xdr:nvCxnSpPr>
        <xdr:cNvPr id="91" name="直線コネクタ 90"/>
        <xdr:cNvCxnSpPr/>
      </xdr:nvCxnSpPr>
      <xdr:spPr>
        <a:xfrm>
          <a:off x="4051300" y="6209538"/>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59309</xdr:rowOff>
    </xdr:from>
    <xdr:to>
      <xdr:col>15</xdr:col>
      <xdr:colOff>187325</xdr:colOff>
      <xdr:row>31</xdr:row>
      <xdr:rowOff>160909</xdr:rowOff>
    </xdr:to>
    <xdr:sp macro="" textlink="">
      <xdr:nvSpPr>
        <xdr:cNvPr id="92" name="楕円 91"/>
        <xdr:cNvSpPr/>
      </xdr:nvSpPr>
      <xdr:spPr>
        <a:xfrm>
          <a:off x="3238500" y="614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110109</xdr:rowOff>
    </xdr:from>
    <xdr:to>
      <xdr:col>19</xdr:col>
      <xdr:colOff>136525</xdr:colOff>
      <xdr:row>31</xdr:row>
      <xdr:rowOff>123063</xdr:rowOff>
    </xdr:to>
    <xdr:cxnSp macro="">
      <xdr:nvCxnSpPr>
        <xdr:cNvPr id="93" name="直線コネクタ 92"/>
        <xdr:cNvCxnSpPr/>
      </xdr:nvCxnSpPr>
      <xdr:spPr>
        <a:xfrm>
          <a:off x="3289300" y="6196584"/>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11811</xdr:rowOff>
    </xdr:from>
    <xdr:to>
      <xdr:col>11</xdr:col>
      <xdr:colOff>187325</xdr:colOff>
      <xdr:row>31</xdr:row>
      <xdr:rowOff>113411</xdr:rowOff>
    </xdr:to>
    <xdr:sp macro="" textlink="">
      <xdr:nvSpPr>
        <xdr:cNvPr id="94" name="楕円 93"/>
        <xdr:cNvSpPr/>
      </xdr:nvSpPr>
      <xdr:spPr>
        <a:xfrm>
          <a:off x="2476500" y="60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62611</xdr:rowOff>
    </xdr:from>
    <xdr:to>
      <xdr:col>15</xdr:col>
      <xdr:colOff>136525</xdr:colOff>
      <xdr:row>31</xdr:row>
      <xdr:rowOff>110109</xdr:rowOff>
    </xdr:to>
    <xdr:cxnSp macro="">
      <xdr:nvCxnSpPr>
        <xdr:cNvPr id="95" name="直線コネクタ 94"/>
        <xdr:cNvCxnSpPr/>
      </xdr:nvCxnSpPr>
      <xdr:spPr>
        <a:xfrm>
          <a:off x="2527300" y="6149086"/>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6494</xdr:rowOff>
    </xdr:from>
    <xdr:ext cx="405111" cy="259045"/>
    <xdr:sp macro="" textlink="">
      <xdr:nvSpPr>
        <xdr:cNvPr id="96" name="n_1aveValue有形固定資産減価償却率"/>
        <xdr:cNvSpPr txBox="1"/>
      </xdr:nvSpPr>
      <xdr:spPr>
        <a:xfrm>
          <a:off x="3836044" y="626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97" name="n_2aveValue有形固定資産減価償却率"/>
        <xdr:cNvSpPr txBox="1"/>
      </xdr:nvSpPr>
      <xdr:spPr>
        <a:xfrm>
          <a:off x="3086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143400</xdr:rowOff>
    </xdr:from>
    <xdr:ext cx="405111" cy="259045"/>
    <xdr:sp macro="" textlink="">
      <xdr:nvSpPr>
        <xdr:cNvPr id="98" name="n_3aveValue有形固定資産減価償却率"/>
        <xdr:cNvSpPr txBox="1"/>
      </xdr:nvSpPr>
      <xdr:spPr>
        <a:xfrm>
          <a:off x="23247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157624</xdr:rowOff>
    </xdr:from>
    <xdr:ext cx="405111" cy="259045"/>
    <xdr:sp macro="" textlink="">
      <xdr:nvSpPr>
        <xdr:cNvPr id="99" name="n_4aveValue有形固定資産減価償却率"/>
        <xdr:cNvSpPr txBox="1"/>
      </xdr:nvSpPr>
      <xdr:spPr>
        <a:xfrm>
          <a:off x="1562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18940</xdr:rowOff>
    </xdr:from>
    <xdr:ext cx="405111" cy="259045"/>
    <xdr:sp macro="" textlink="">
      <xdr:nvSpPr>
        <xdr:cNvPr id="100" name="n_1mainValue有形固定資産減価償却率"/>
        <xdr:cNvSpPr txBox="1"/>
      </xdr:nvSpPr>
      <xdr:spPr>
        <a:xfrm>
          <a:off x="38360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5986</xdr:rowOff>
    </xdr:from>
    <xdr:ext cx="405111" cy="259045"/>
    <xdr:sp macro="" textlink="">
      <xdr:nvSpPr>
        <xdr:cNvPr id="101" name="n_2mainValue有形固定資産減価償却率"/>
        <xdr:cNvSpPr txBox="1"/>
      </xdr:nvSpPr>
      <xdr:spPr>
        <a:xfrm>
          <a:off x="3086744" y="592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129938</xdr:rowOff>
    </xdr:from>
    <xdr:ext cx="405111" cy="259045"/>
    <xdr:sp macro="" textlink="">
      <xdr:nvSpPr>
        <xdr:cNvPr id="102" name="n_3mainValue有形固定資産減価償却率"/>
        <xdr:cNvSpPr txBox="1"/>
      </xdr:nvSpPr>
      <xdr:spPr>
        <a:xfrm>
          <a:off x="2324744" y="5873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5" name="正方形/長方形 104"/>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新たな市債の発行を当該年度の元利償還額以下に抑制するルールにより、本市の債務償還可能年数は、類似団体平均を大きく下回っている。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今後は、新清掃工場の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新学校給食共同調理場の整備、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公共施設再編個別計画に基づく施設整備に伴い増加することが予想されるため、動向を注視していく必要がある。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33" name="直線コネクタ 132"/>
        <xdr:cNvCxnSpPr/>
      </xdr:nvCxnSpPr>
      <xdr:spPr>
        <a:xfrm flipV="1">
          <a:off x="14793595" y="5261428"/>
          <a:ext cx="1269" cy="139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34" name="債務償還比率最小値テキスト"/>
        <xdr:cNvSpPr txBox="1"/>
      </xdr:nvSpPr>
      <xdr:spPr>
        <a:xfrm>
          <a:off x="14846300" y="66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35" name="直線コネクタ 134"/>
        <xdr:cNvCxnSpPr/>
      </xdr:nvCxnSpPr>
      <xdr:spPr>
        <a:xfrm>
          <a:off x="14706600" y="665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145958</xdr:rowOff>
    </xdr:from>
    <xdr:ext cx="469744" cy="259045"/>
    <xdr:sp macro="" textlink="">
      <xdr:nvSpPr>
        <xdr:cNvPr id="138" name="債務償還比率平均値テキスト"/>
        <xdr:cNvSpPr txBox="1"/>
      </xdr:nvSpPr>
      <xdr:spPr>
        <a:xfrm>
          <a:off x="14846300" y="6060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39" name="フローチャート: 判断 138"/>
        <xdr:cNvSpPr/>
      </xdr:nvSpPr>
      <xdr:spPr>
        <a:xfrm>
          <a:off x="147447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40" name="フローチャート: 判断 139"/>
        <xdr:cNvSpPr/>
      </xdr:nvSpPr>
      <xdr:spPr>
        <a:xfrm>
          <a:off x="14033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41" name="フローチャート: 判断 140"/>
        <xdr:cNvSpPr/>
      </xdr:nvSpPr>
      <xdr:spPr>
        <a:xfrm>
          <a:off x="13271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42" name="フローチャート: 判断 141"/>
        <xdr:cNvSpPr/>
      </xdr:nvSpPr>
      <xdr:spPr>
        <a:xfrm>
          <a:off x="12509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112014</xdr:rowOff>
    </xdr:from>
    <xdr:to>
      <xdr:col>60</xdr:col>
      <xdr:colOff>123825</xdr:colOff>
      <xdr:row>31</xdr:row>
      <xdr:rowOff>42164</xdr:rowOff>
    </xdr:to>
    <xdr:sp macro="" textlink="">
      <xdr:nvSpPr>
        <xdr:cNvPr id="143" name="フローチャート: 判断 142"/>
        <xdr:cNvSpPr/>
      </xdr:nvSpPr>
      <xdr:spPr>
        <a:xfrm>
          <a:off x="11747500" y="602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21037</xdr:rowOff>
    </xdr:from>
    <xdr:to>
      <xdr:col>72</xdr:col>
      <xdr:colOff>123825</xdr:colOff>
      <xdr:row>26</xdr:row>
      <xdr:rowOff>122637</xdr:rowOff>
    </xdr:to>
    <xdr:sp macro="" textlink="">
      <xdr:nvSpPr>
        <xdr:cNvPr id="149" name="楕円 148"/>
        <xdr:cNvSpPr/>
      </xdr:nvSpPr>
      <xdr:spPr>
        <a:xfrm>
          <a:off x="14033500" y="525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98606</xdr:rowOff>
    </xdr:from>
    <xdr:to>
      <xdr:col>68</xdr:col>
      <xdr:colOff>123825</xdr:colOff>
      <xdr:row>27</xdr:row>
      <xdr:rowOff>28756</xdr:rowOff>
    </xdr:to>
    <xdr:sp macro="" textlink="">
      <xdr:nvSpPr>
        <xdr:cNvPr id="150" name="楕円 149"/>
        <xdr:cNvSpPr/>
      </xdr:nvSpPr>
      <xdr:spPr>
        <a:xfrm>
          <a:off x="13271500" y="53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71837</xdr:rowOff>
    </xdr:from>
    <xdr:to>
      <xdr:col>72</xdr:col>
      <xdr:colOff>73025</xdr:colOff>
      <xdr:row>26</xdr:row>
      <xdr:rowOff>149406</xdr:rowOff>
    </xdr:to>
    <xdr:cxnSp macro="">
      <xdr:nvCxnSpPr>
        <xdr:cNvPr id="151" name="直線コネクタ 150"/>
        <xdr:cNvCxnSpPr/>
      </xdr:nvCxnSpPr>
      <xdr:spPr>
        <a:xfrm flipV="1">
          <a:off x="13322300" y="5301062"/>
          <a:ext cx="762000" cy="7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169237</xdr:rowOff>
    </xdr:from>
    <xdr:to>
      <xdr:col>64</xdr:col>
      <xdr:colOff>123825</xdr:colOff>
      <xdr:row>27</xdr:row>
      <xdr:rowOff>99387</xdr:rowOff>
    </xdr:to>
    <xdr:sp macro="" textlink="">
      <xdr:nvSpPr>
        <xdr:cNvPr id="152" name="楕円 151"/>
        <xdr:cNvSpPr/>
      </xdr:nvSpPr>
      <xdr:spPr>
        <a:xfrm>
          <a:off x="12509500" y="539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149406</xdr:rowOff>
    </xdr:from>
    <xdr:to>
      <xdr:col>68</xdr:col>
      <xdr:colOff>73025</xdr:colOff>
      <xdr:row>27</xdr:row>
      <xdr:rowOff>48587</xdr:rowOff>
    </xdr:to>
    <xdr:cxnSp macro="">
      <xdr:nvCxnSpPr>
        <xdr:cNvPr id="153" name="直線コネクタ 152"/>
        <xdr:cNvCxnSpPr/>
      </xdr:nvCxnSpPr>
      <xdr:spPr>
        <a:xfrm flipV="1">
          <a:off x="12560300" y="5378631"/>
          <a:ext cx="762000" cy="7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24466</xdr:rowOff>
    </xdr:from>
    <xdr:to>
      <xdr:col>60</xdr:col>
      <xdr:colOff>123825</xdr:colOff>
      <xdr:row>27</xdr:row>
      <xdr:rowOff>126066</xdr:rowOff>
    </xdr:to>
    <xdr:sp macro="" textlink="">
      <xdr:nvSpPr>
        <xdr:cNvPr id="154" name="楕円 153"/>
        <xdr:cNvSpPr/>
      </xdr:nvSpPr>
      <xdr:spPr>
        <a:xfrm>
          <a:off x="11747500" y="542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48587</xdr:rowOff>
    </xdr:from>
    <xdr:to>
      <xdr:col>64</xdr:col>
      <xdr:colOff>73025</xdr:colOff>
      <xdr:row>27</xdr:row>
      <xdr:rowOff>75266</xdr:rowOff>
    </xdr:to>
    <xdr:cxnSp macro="">
      <xdr:nvCxnSpPr>
        <xdr:cNvPr id="155" name="直線コネクタ 154"/>
        <xdr:cNvCxnSpPr/>
      </xdr:nvCxnSpPr>
      <xdr:spPr>
        <a:xfrm flipV="1">
          <a:off x="11798300" y="5449262"/>
          <a:ext cx="762000" cy="2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77088</xdr:rowOff>
    </xdr:from>
    <xdr:ext cx="469744" cy="259045"/>
    <xdr:sp macro="" textlink="">
      <xdr:nvSpPr>
        <xdr:cNvPr id="156" name="n_1aveValue債務償還比率"/>
        <xdr:cNvSpPr txBox="1"/>
      </xdr:nvSpPr>
      <xdr:spPr>
        <a:xfrm>
          <a:off x="13836727" y="616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80635</xdr:rowOff>
    </xdr:from>
    <xdr:ext cx="469744" cy="259045"/>
    <xdr:sp macro="" textlink="">
      <xdr:nvSpPr>
        <xdr:cNvPr id="157" name="n_2aveValue債務償還比率"/>
        <xdr:cNvSpPr txBox="1"/>
      </xdr:nvSpPr>
      <xdr:spPr>
        <a:xfrm>
          <a:off x="13087427" y="616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104692</xdr:rowOff>
    </xdr:from>
    <xdr:ext cx="469744" cy="259045"/>
    <xdr:sp macro="" textlink="">
      <xdr:nvSpPr>
        <xdr:cNvPr id="158" name="n_3aveValue債務償還比率"/>
        <xdr:cNvSpPr txBox="1"/>
      </xdr:nvSpPr>
      <xdr:spPr>
        <a:xfrm>
          <a:off x="12325427" y="61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33291</xdr:rowOff>
    </xdr:from>
    <xdr:ext cx="469744" cy="259045"/>
    <xdr:sp macro="" textlink="">
      <xdr:nvSpPr>
        <xdr:cNvPr id="159" name="n_4aveValue債務償還比率"/>
        <xdr:cNvSpPr txBox="1"/>
      </xdr:nvSpPr>
      <xdr:spPr>
        <a:xfrm>
          <a:off x="11563427" y="61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24</xdr:row>
      <xdr:rowOff>139164</xdr:rowOff>
    </xdr:from>
    <xdr:ext cx="405111" cy="259045"/>
    <xdr:sp macro="" textlink="">
      <xdr:nvSpPr>
        <xdr:cNvPr id="160" name="n_1mainValue債務償還比率"/>
        <xdr:cNvSpPr txBox="1"/>
      </xdr:nvSpPr>
      <xdr:spPr>
        <a:xfrm>
          <a:off x="13869044" y="502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45283</xdr:rowOff>
    </xdr:from>
    <xdr:ext cx="405111" cy="259045"/>
    <xdr:sp macro="" textlink="">
      <xdr:nvSpPr>
        <xdr:cNvPr id="161" name="n_2mainValue債務償還比率"/>
        <xdr:cNvSpPr txBox="1"/>
      </xdr:nvSpPr>
      <xdr:spPr>
        <a:xfrm>
          <a:off x="13119744" y="5103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115914</xdr:rowOff>
    </xdr:from>
    <xdr:ext cx="469744" cy="259045"/>
    <xdr:sp macro="" textlink="">
      <xdr:nvSpPr>
        <xdr:cNvPr id="162" name="n_3mainValue債務償還比率"/>
        <xdr:cNvSpPr txBox="1"/>
      </xdr:nvSpPr>
      <xdr:spPr>
        <a:xfrm>
          <a:off x="12325427" y="51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142593</xdr:rowOff>
    </xdr:from>
    <xdr:ext cx="469744" cy="259045"/>
    <xdr:sp macro="" textlink="">
      <xdr:nvSpPr>
        <xdr:cNvPr id="163" name="n_4mainValue債務償還比率"/>
        <xdr:cNvSpPr txBox="1"/>
      </xdr:nvSpPr>
      <xdr:spPr>
        <a:xfrm>
          <a:off x="11563427" y="520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184,090
179,492
24.36
80,667,857
75,637,291
4,317,234
41,166,136
23,523,599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149678</xdr:rowOff>
    </xdr:from>
    <xdr:to>
      <xdr:col>24</xdr:col>
      <xdr:colOff>62865</xdr:colOff>
      <xdr:row>41</xdr:row>
      <xdr:rowOff>151312</xdr:rowOff>
    </xdr:to>
    <xdr:cxnSp macro="">
      <xdr:nvCxnSpPr>
        <xdr:cNvPr id="58" name="直線コネクタ 57"/>
        <xdr:cNvCxnSpPr/>
      </xdr:nvCxnSpPr>
      <xdr:spPr>
        <a:xfrm flipV="1">
          <a:off x="4634865" y="5807528"/>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道路】&#10;有形固定資産減価償却率最小値テキスト"/>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96355</xdr:rowOff>
    </xdr:from>
    <xdr:ext cx="340478" cy="259045"/>
    <xdr:sp macro="" textlink="">
      <xdr:nvSpPr>
        <xdr:cNvPr id="61" name="【道路】&#10;有形固定資産減価償却率最大値テキスト"/>
        <xdr:cNvSpPr txBox="1"/>
      </xdr:nvSpPr>
      <xdr:spPr>
        <a:xfrm>
          <a:off x="4673600" y="5582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149678</xdr:rowOff>
    </xdr:from>
    <xdr:to>
      <xdr:col>24</xdr:col>
      <xdr:colOff>152400</xdr:colOff>
      <xdr:row>33</xdr:row>
      <xdr:rowOff>149678</xdr:rowOff>
    </xdr:to>
    <xdr:cxnSp macro="">
      <xdr:nvCxnSpPr>
        <xdr:cNvPr id="62" name="直線コネクタ 61"/>
        <xdr:cNvCxnSpPr/>
      </xdr:nvCxnSpPr>
      <xdr:spPr>
        <a:xfrm>
          <a:off x="4546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57711</xdr:rowOff>
    </xdr:from>
    <xdr:ext cx="405111" cy="259045"/>
    <xdr:sp macro="" textlink="">
      <xdr:nvSpPr>
        <xdr:cNvPr id="63" name="【道路】&#10;有形固定資産減価償却率平均値テキスト"/>
        <xdr:cNvSpPr txBox="1"/>
      </xdr:nvSpPr>
      <xdr:spPr>
        <a:xfrm>
          <a:off x="4673600" y="657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64" name="フローチャート: 判断 63"/>
        <xdr:cNvSpPr/>
      </xdr:nvSpPr>
      <xdr:spPr>
        <a:xfrm>
          <a:off x="45847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9072</xdr:rowOff>
    </xdr:from>
    <xdr:to>
      <xdr:col>10</xdr:col>
      <xdr:colOff>165100</xdr:colOff>
      <xdr:row>38</xdr:row>
      <xdr:rowOff>110672</xdr:rowOff>
    </xdr:to>
    <xdr:sp macro="" textlink="">
      <xdr:nvSpPr>
        <xdr:cNvPr id="67" name="フローチャート: 判断 66"/>
        <xdr:cNvSpPr/>
      </xdr:nvSpPr>
      <xdr:spPr>
        <a:xfrm>
          <a:off x="1968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69487</xdr:rowOff>
    </xdr:from>
    <xdr:to>
      <xdr:col>24</xdr:col>
      <xdr:colOff>114300</xdr:colOff>
      <xdr:row>38</xdr:row>
      <xdr:rowOff>171087</xdr:rowOff>
    </xdr:to>
    <xdr:sp macro="" textlink="">
      <xdr:nvSpPr>
        <xdr:cNvPr id="74" name="楕円 73"/>
        <xdr:cNvSpPr/>
      </xdr:nvSpPr>
      <xdr:spPr>
        <a:xfrm>
          <a:off x="45847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92364</xdr:rowOff>
    </xdr:from>
    <xdr:ext cx="405111" cy="259045"/>
    <xdr:sp macro="" textlink="">
      <xdr:nvSpPr>
        <xdr:cNvPr id="75" name="【道路】&#10;有形固定資産減価償却率該当値テキスト"/>
        <xdr:cNvSpPr txBox="1"/>
      </xdr:nvSpPr>
      <xdr:spPr>
        <a:xfrm>
          <a:off x="4673600" y="643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53159</xdr:rowOff>
    </xdr:from>
    <xdr:to>
      <xdr:col>20</xdr:col>
      <xdr:colOff>38100</xdr:colOff>
      <xdr:row>38</xdr:row>
      <xdr:rowOff>154759</xdr:rowOff>
    </xdr:to>
    <xdr:sp macro="" textlink="">
      <xdr:nvSpPr>
        <xdr:cNvPr id="76" name="楕円 75"/>
        <xdr:cNvSpPr/>
      </xdr:nvSpPr>
      <xdr:spPr>
        <a:xfrm>
          <a:off x="3746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103959</xdr:rowOff>
    </xdr:from>
    <xdr:to>
      <xdr:col>24</xdr:col>
      <xdr:colOff>63500</xdr:colOff>
      <xdr:row>38</xdr:row>
      <xdr:rowOff>120287</xdr:rowOff>
    </xdr:to>
    <xdr:cxnSp macro="">
      <xdr:nvCxnSpPr>
        <xdr:cNvPr id="77" name="直線コネクタ 76"/>
        <xdr:cNvCxnSpPr/>
      </xdr:nvCxnSpPr>
      <xdr:spPr>
        <a:xfrm>
          <a:off x="3797300" y="661905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31931</xdr:rowOff>
    </xdr:from>
    <xdr:to>
      <xdr:col>15</xdr:col>
      <xdr:colOff>101600</xdr:colOff>
      <xdr:row>38</xdr:row>
      <xdr:rowOff>133531</xdr:rowOff>
    </xdr:to>
    <xdr:sp macro="" textlink="">
      <xdr:nvSpPr>
        <xdr:cNvPr id="78" name="楕円 77"/>
        <xdr:cNvSpPr/>
      </xdr:nvSpPr>
      <xdr:spPr>
        <a:xfrm>
          <a:off x="2857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82731</xdr:rowOff>
    </xdr:from>
    <xdr:to>
      <xdr:col>19</xdr:col>
      <xdr:colOff>177800</xdr:colOff>
      <xdr:row>38</xdr:row>
      <xdr:rowOff>103959</xdr:rowOff>
    </xdr:to>
    <xdr:cxnSp macro="">
      <xdr:nvCxnSpPr>
        <xdr:cNvPr id="79" name="直線コネクタ 78"/>
        <xdr:cNvCxnSpPr/>
      </xdr:nvCxnSpPr>
      <xdr:spPr>
        <a:xfrm>
          <a:off x="2908300" y="659783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xdr:rowOff>
    </xdr:from>
    <xdr:to>
      <xdr:col>10</xdr:col>
      <xdr:colOff>165100</xdr:colOff>
      <xdr:row>38</xdr:row>
      <xdr:rowOff>112304</xdr:rowOff>
    </xdr:to>
    <xdr:sp macro="" textlink="">
      <xdr:nvSpPr>
        <xdr:cNvPr id="80" name="楕円 79"/>
        <xdr:cNvSpPr/>
      </xdr:nvSpPr>
      <xdr:spPr>
        <a:xfrm>
          <a:off x="1968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61504</xdr:rowOff>
    </xdr:from>
    <xdr:to>
      <xdr:col>15</xdr:col>
      <xdr:colOff>50800</xdr:colOff>
      <xdr:row>38</xdr:row>
      <xdr:rowOff>82731</xdr:rowOff>
    </xdr:to>
    <xdr:cxnSp macro="">
      <xdr:nvCxnSpPr>
        <xdr:cNvPr id="81" name="直線コネクタ 80"/>
        <xdr:cNvCxnSpPr/>
      </xdr:nvCxnSpPr>
      <xdr:spPr>
        <a:xfrm>
          <a:off x="2019300" y="657660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164754</xdr:rowOff>
    </xdr:from>
    <xdr:ext cx="405111" cy="259045"/>
    <xdr:sp macro="" textlink="">
      <xdr:nvSpPr>
        <xdr:cNvPr id="82" name="n_1aveValue【道路】&#10;有形固定資産減価償却率"/>
        <xdr:cNvSpPr txBox="1"/>
      </xdr:nvSpPr>
      <xdr:spPr>
        <a:xfrm>
          <a:off x="3582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148426</xdr:rowOff>
    </xdr:from>
    <xdr:ext cx="405111" cy="259045"/>
    <xdr:sp macro="" textlink="">
      <xdr:nvSpPr>
        <xdr:cNvPr id="83" name="n_2aveValue【道路】&#10;有形固定資産減価償却率"/>
        <xdr:cNvSpPr txBox="1"/>
      </xdr:nvSpPr>
      <xdr:spPr>
        <a:xfrm>
          <a:off x="2705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127199</xdr:rowOff>
    </xdr:from>
    <xdr:ext cx="405111" cy="259045"/>
    <xdr:sp macro="" textlink="">
      <xdr:nvSpPr>
        <xdr:cNvPr id="84" name="n_3aveValue【道路】&#10;有形固定資産減価償却率"/>
        <xdr:cNvSpPr txBox="1"/>
      </xdr:nvSpPr>
      <xdr:spPr>
        <a:xfrm>
          <a:off x="1816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5"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145886</xdr:rowOff>
    </xdr:from>
    <xdr:ext cx="405111" cy="259045"/>
    <xdr:sp macro="" textlink="">
      <xdr:nvSpPr>
        <xdr:cNvPr id="86" name="n_1mainValue【道路】&#10;有形固定資産減価償却率"/>
        <xdr:cNvSpPr txBox="1"/>
      </xdr:nvSpPr>
      <xdr:spPr>
        <a:xfrm>
          <a:off x="3582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124658</xdr:rowOff>
    </xdr:from>
    <xdr:ext cx="405111" cy="259045"/>
    <xdr:sp macro="" textlink="">
      <xdr:nvSpPr>
        <xdr:cNvPr id="87" name="n_2mainValue【道路】&#10;有形固定資産減価償却率"/>
        <xdr:cNvSpPr txBox="1"/>
      </xdr:nvSpPr>
      <xdr:spPr>
        <a:xfrm>
          <a:off x="2705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103431</xdr:rowOff>
    </xdr:from>
    <xdr:ext cx="405111" cy="259045"/>
    <xdr:sp macro="" textlink="">
      <xdr:nvSpPr>
        <xdr:cNvPr id="88" name="n_3mainValue【道路】&#10;有形固定資産減価償却率"/>
        <xdr:cNvSpPr txBox="1"/>
      </xdr:nvSpPr>
      <xdr:spPr>
        <a:xfrm>
          <a:off x="1816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4" name="テキスト ボックス 10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6" name="テキスト ボックス 10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110" name="直線コネクタ 109"/>
        <xdr:cNvCxnSpPr/>
      </xdr:nvCxnSpPr>
      <xdr:spPr>
        <a:xfrm flipV="1">
          <a:off x="10476865" y="5966673"/>
          <a:ext cx="0" cy="1142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111" name="【道路】&#10;一人当たり延長最小値テキスト"/>
        <xdr:cNvSpPr txBox="1"/>
      </xdr:nvSpPr>
      <xdr:spPr>
        <a:xfrm>
          <a:off x="10515600" y="71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112" name="直線コネクタ 111"/>
        <xdr:cNvCxnSpPr/>
      </xdr:nvCxnSpPr>
      <xdr:spPr>
        <a:xfrm>
          <a:off x="10388600" y="710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113" name="【道路】&#10;一人当たり延長最大値テキスト"/>
        <xdr:cNvSpPr txBox="1"/>
      </xdr:nvSpPr>
      <xdr:spPr>
        <a:xfrm>
          <a:off x="10515600" y="57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114" name="直線コネクタ 113"/>
        <xdr:cNvCxnSpPr/>
      </xdr:nvCxnSpPr>
      <xdr:spPr>
        <a:xfrm>
          <a:off x="10388600" y="596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52164</xdr:rowOff>
    </xdr:from>
    <xdr:ext cx="469744" cy="259045"/>
    <xdr:sp macro="" textlink="">
      <xdr:nvSpPr>
        <xdr:cNvPr id="115" name="【道路】&#10;一人当たり延長平均値テキスト"/>
        <xdr:cNvSpPr txBox="1"/>
      </xdr:nvSpPr>
      <xdr:spPr>
        <a:xfrm>
          <a:off x="10515600" y="6738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116" name="フローチャート: 判断 115"/>
        <xdr:cNvSpPr/>
      </xdr:nvSpPr>
      <xdr:spPr>
        <a:xfrm>
          <a:off x="10426700" y="68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117" name="フローチャート: 判断 116"/>
        <xdr:cNvSpPr/>
      </xdr:nvSpPr>
      <xdr:spPr>
        <a:xfrm>
          <a:off x="9588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118" name="フローチャート: 判断 117"/>
        <xdr:cNvSpPr/>
      </xdr:nvSpPr>
      <xdr:spPr>
        <a:xfrm>
          <a:off x="8699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119" name="フローチャート: 判断 118"/>
        <xdr:cNvSpPr/>
      </xdr:nvSpPr>
      <xdr:spPr>
        <a:xfrm>
          <a:off x="7810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48168</xdr:rowOff>
    </xdr:from>
    <xdr:to>
      <xdr:col>36</xdr:col>
      <xdr:colOff>165100</xdr:colOff>
      <xdr:row>39</xdr:row>
      <xdr:rowOff>149768</xdr:rowOff>
    </xdr:to>
    <xdr:sp macro="" textlink="">
      <xdr:nvSpPr>
        <xdr:cNvPr id="120" name="フローチャート: 判断 119"/>
        <xdr:cNvSpPr/>
      </xdr:nvSpPr>
      <xdr:spPr>
        <a:xfrm>
          <a:off x="6921500" y="673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18405</xdr:rowOff>
    </xdr:from>
    <xdr:to>
      <xdr:col>55</xdr:col>
      <xdr:colOff>50800</xdr:colOff>
      <xdr:row>41</xdr:row>
      <xdr:rowOff>120005</xdr:rowOff>
    </xdr:to>
    <xdr:sp macro="" textlink="">
      <xdr:nvSpPr>
        <xdr:cNvPr id="126" name="楕円 125"/>
        <xdr:cNvSpPr/>
      </xdr:nvSpPr>
      <xdr:spPr>
        <a:xfrm>
          <a:off x="10426700" y="704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104782</xdr:rowOff>
    </xdr:from>
    <xdr:ext cx="469744" cy="259045"/>
    <xdr:sp macro="" textlink="">
      <xdr:nvSpPr>
        <xdr:cNvPr id="127" name="【道路】&#10;一人当たり延長該当値テキスト"/>
        <xdr:cNvSpPr txBox="1"/>
      </xdr:nvSpPr>
      <xdr:spPr>
        <a:xfrm>
          <a:off x="10515600" y="696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18405</xdr:rowOff>
    </xdr:from>
    <xdr:to>
      <xdr:col>50</xdr:col>
      <xdr:colOff>165100</xdr:colOff>
      <xdr:row>41</xdr:row>
      <xdr:rowOff>120005</xdr:rowOff>
    </xdr:to>
    <xdr:sp macro="" textlink="">
      <xdr:nvSpPr>
        <xdr:cNvPr id="128" name="楕円 127"/>
        <xdr:cNvSpPr/>
      </xdr:nvSpPr>
      <xdr:spPr>
        <a:xfrm>
          <a:off x="9588500" y="704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69205</xdr:rowOff>
    </xdr:from>
    <xdr:to>
      <xdr:col>55</xdr:col>
      <xdr:colOff>0</xdr:colOff>
      <xdr:row>41</xdr:row>
      <xdr:rowOff>69205</xdr:rowOff>
    </xdr:to>
    <xdr:cxnSp macro="">
      <xdr:nvCxnSpPr>
        <xdr:cNvPr id="129" name="直線コネクタ 128"/>
        <xdr:cNvCxnSpPr/>
      </xdr:nvCxnSpPr>
      <xdr:spPr>
        <a:xfrm>
          <a:off x="9639300" y="70986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17902</xdr:rowOff>
    </xdr:from>
    <xdr:to>
      <xdr:col>46</xdr:col>
      <xdr:colOff>38100</xdr:colOff>
      <xdr:row>41</xdr:row>
      <xdr:rowOff>119502</xdr:rowOff>
    </xdr:to>
    <xdr:sp macro="" textlink="">
      <xdr:nvSpPr>
        <xdr:cNvPr id="130" name="楕円 129"/>
        <xdr:cNvSpPr/>
      </xdr:nvSpPr>
      <xdr:spPr>
        <a:xfrm>
          <a:off x="8699500" y="704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68702</xdr:rowOff>
    </xdr:from>
    <xdr:to>
      <xdr:col>50</xdr:col>
      <xdr:colOff>114300</xdr:colOff>
      <xdr:row>41</xdr:row>
      <xdr:rowOff>69205</xdr:rowOff>
    </xdr:to>
    <xdr:cxnSp macro="">
      <xdr:nvCxnSpPr>
        <xdr:cNvPr id="131" name="直線コネクタ 130"/>
        <xdr:cNvCxnSpPr/>
      </xdr:nvCxnSpPr>
      <xdr:spPr>
        <a:xfrm>
          <a:off x="8750300" y="7098152"/>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17490</xdr:rowOff>
    </xdr:from>
    <xdr:to>
      <xdr:col>41</xdr:col>
      <xdr:colOff>101600</xdr:colOff>
      <xdr:row>41</xdr:row>
      <xdr:rowOff>119090</xdr:rowOff>
    </xdr:to>
    <xdr:sp macro="" textlink="">
      <xdr:nvSpPr>
        <xdr:cNvPr id="132" name="楕円 131"/>
        <xdr:cNvSpPr/>
      </xdr:nvSpPr>
      <xdr:spPr>
        <a:xfrm>
          <a:off x="7810500" y="704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68290</xdr:rowOff>
    </xdr:from>
    <xdr:to>
      <xdr:col>45</xdr:col>
      <xdr:colOff>177800</xdr:colOff>
      <xdr:row>41</xdr:row>
      <xdr:rowOff>68702</xdr:rowOff>
    </xdr:to>
    <xdr:cxnSp macro="">
      <xdr:nvCxnSpPr>
        <xdr:cNvPr id="133" name="直線コネクタ 132"/>
        <xdr:cNvCxnSpPr/>
      </xdr:nvCxnSpPr>
      <xdr:spPr>
        <a:xfrm>
          <a:off x="7861300" y="7097740"/>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3624</xdr:rowOff>
    </xdr:from>
    <xdr:ext cx="469744" cy="259045"/>
    <xdr:sp macro="" textlink="">
      <xdr:nvSpPr>
        <xdr:cNvPr id="134" name="n_1aveValue【道路】&#10;一人当たり延長"/>
        <xdr:cNvSpPr txBox="1"/>
      </xdr:nvSpPr>
      <xdr:spPr>
        <a:xfrm>
          <a:off x="93917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7830</xdr:rowOff>
    </xdr:from>
    <xdr:ext cx="469744" cy="259045"/>
    <xdr:sp macro="" textlink="">
      <xdr:nvSpPr>
        <xdr:cNvPr id="135" name="n_2aveValue【道路】&#10;一人当たり延長"/>
        <xdr:cNvSpPr txBox="1"/>
      </xdr:nvSpPr>
      <xdr:spPr>
        <a:xfrm>
          <a:off x="8515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155368</xdr:rowOff>
    </xdr:from>
    <xdr:ext cx="469744" cy="259045"/>
    <xdr:sp macro="" textlink="">
      <xdr:nvSpPr>
        <xdr:cNvPr id="136" name="n_3aveValue【道路】&#10;一人当たり延長"/>
        <xdr:cNvSpPr txBox="1"/>
      </xdr:nvSpPr>
      <xdr:spPr>
        <a:xfrm>
          <a:off x="7626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166295</xdr:rowOff>
    </xdr:from>
    <xdr:ext cx="469744" cy="259045"/>
    <xdr:sp macro="" textlink="">
      <xdr:nvSpPr>
        <xdr:cNvPr id="137" name="n_4aveValue【道路】&#10;一人当たり延長"/>
        <xdr:cNvSpPr txBox="1"/>
      </xdr:nvSpPr>
      <xdr:spPr>
        <a:xfrm>
          <a:off x="6737427" y="650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111132</xdr:rowOff>
    </xdr:from>
    <xdr:ext cx="469744" cy="259045"/>
    <xdr:sp macro="" textlink="">
      <xdr:nvSpPr>
        <xdr:cNvPr id="138" name="n_1mainValue【道路】&#10;一人当たり延長"/>
        <xdr:cNvSpPr txBox="1"/>
      </xdr:nvSpPr>
      <xdr:spPr>
        <a:xfrm>
          <a:off x="9391727" y="71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110629</xdr:rowOff>
    </xdr:from>
    <xdr:ext cx="469744" cy="259045"/>
    <xdr:sp macro="" textlink="">
      <xdr:nvSpPr>
        <xdr:cNvPr id="139" name="n_2mainValue【道路】&#10;一人当たり延長"/>
        <xdr:cNvSpPr txBox="1"/>
      </xdr:nvSpPr>
      <xdr:spPr>
        <a:xfrm>
          <a:off x="8515427" y="714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110217</xdr:rowOff>
    </xdr:from>
    <xdr:ext cx="469744" cy="259045"/>
    <xdr:sp macro="" textlink="">
      <xdr:nvSpPr>
        <xdr:cNvPr id="140" name="n_3mainValue【道路】&#10;一人当たり延長"/>
        <xdr:cNvSpPr txBox="1"/>
      </xdr:nvSpPr>
      <xdr:spPr>
        <a:xfrm>
          <a:off x="7626427" y="713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123825</xdr:rowOff>
    </xdr:to>
    <xdr:cxnSp macro="">
      <xdr:nvCxnSpPr>
        <xdr:cNvPr id="164" name="直線コネクタ 163"/>
        <xdr:cNvCxnSpPr/>
      </xdr:nvCxnSpPr>
      <xdr:spPr>
        <a:xfrm flipV="1">
          <a:off x="4634865" y="961263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127652</xdr:rowOff>
    </xdr:from>
    <xdr:ext cx="405111" cy="259045"/>
    <xdr:sp macro="" textlink="">
      <xdr:nvSpPr>
        <xdr:cNvPr id="165" name="【橋りょう・トンネル】&#10;有形固定資産減価償却率最小値テキスト"/>
        <xdr:cNvSpPr txBox="1"/>
      </xdr:nvSpPr>
      <xdr:spPr>
        <a:xfrm>
          <a:off x="4673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66" name="直線コネクタ 165"/>
        <xdr:cNvCxnSpPr/>
      </xdr:nvCxnSpPr>
      <xdr:spPr>
        <a:xfrm>
          <a:off x="4546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340478" cy="259045"/>
    <xdr:sp macro="" textlink="">
      <xdr:nvSpPr>
        <xdr:cNvPr id="167" name="【橋りょう・トンネル】&#10;有形固定資産減価償却率最大値テキスト"/>
        <xdr:cNvSpPr txBox="1"/>
      </xdr:nvSpPr>
      <xdr:spPr>
        <a:xfrm>
          <a:off x="4673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68" name="直線コネクタ 167"/>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135272</xdr:rowOff>
    </xdr:from>
    <xdr:ext cx="405111" cy="259045"/>
    <xdr:sp macro="" textlink="">
      <xdr:nvSpPr>
        <xdr:cNvPr id="169" name="【橋りょう・トンネル】&#10;有形固定資産減価償却率平均値テキスト"/>
        <xdr:cNvSpPr txBox="1"/>
      </xdr:nvSpPr>
      <xdr:spPr>
        <a:xfrm>
          <a:off x="4673600" y="10593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70" name="フローチャート: 判断 169"/>
        <xdr:cNvSpPr/>
      </xdr:nvSpPr>
      <xdr:spPr>
        <a:xfrm>
          <a:off x="45847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133985</xdr:rowOff>
    </xdr:from>
    <xdr:to>
      <xdr:col>20</xdr:col>
      <xdr:colOff>38100</xdr:colOff>
      <xdr:row>62</xdr:row>
      <xdr:rowOff>64135</xdr:rowOff>
    </xdr:to>
    <xdr:sp macro="" textlink="">
      <xdr:nvSpPr>
        <xdr:cNvPr id="171" name="フローチャート: 判断 170"/>
        <xdr:cNvSpPr/>
      </xdr:nvSpPr>
      <xdr:spPr>
        <a:xfrm>
          <a:off x="3746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72" name="フローチャート: 判断 171"/>
        <xdr:cNvSpPr/>
      </xdr:nvSpPr>
      <xdr:spPr>
        <a:xfrm>
          <a:off x="2857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73" name="フローチャート: 判断 172"/>
        <xdr:cNvSpPr/>
      </xdr:nvSpPr>
      <xdr:spPr>
        <a:xfrm>
          <a:off x="196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93980</xdr:rowOff>
    </xdr:from>
    <xdr:to>
      <xdr:col>6</xdr:col>
      <xdr:colOff>38100</xdr:colOff>
      <xdr:row>61</xdr:row>
      <xdr:rowOff>24130</xdr:rowOff>
    </xdr:to>
    <xdr:sp macro="" textlink="">
      <xdr:nvSpPr>
        <xdr:cNvPr id="174" name="フローチャート: 判断 173"/>
        <xdr:cNvSpPr/>
      </xdr:nvSpPr>
      <xdr:spPr>
        <a:xfrm>
          <a:off x="1079500" y="1038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xdr:rowOff>
    </xdr:from>
    <xdr:to>
      <xdr:col>24</xdr:col>
      <xdr:colOff>114300</xdr:colOff>
      <xdr:row>61</xdr:row>
      <xdr:rowOff>113665</xdr:rowOff>
    </xdr:to>
    <xdr:sp macro="" textlink="">
      <xdr:nvSpPr>
        <xdr:cNvPr id="180" name="楕円 179"/>
        <xdr:cNvSpPr/>
      </xdr:nvSpPr>
      <xdr:spPr>
        <a:xfrm>
          <a:off x="45847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34942</xdr:rowOff>
    </xdr:from>
    <xdr:ext cx="405111" cy="259045"/>
    <xdr:sp macro="" textlink="">
      <xdr:nvSpPr>
        <xdr:cNvPr id="181" name="【橋りょう・トンネル】&#10;有形固定資産減価償却率該当値テキスト"/>
        <xdr:cNvSpPr txBox="1"/>
      </xdr:nvSpPr>
      <xdr:spPr>
        <a:xfrm>
          <a:off x="4673600"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53975</xdr:rowOff>
    </xdr:from>
    <xdr:to>
      <xdr:col>20</xdr:col>
      <xdr:colOff>38100</xdr:colOff>
      <xdr:row>60</xdr:row>
      <xdr:rowOff>155575</xdr:rowOff>
    </xdr:to>
    <xdr:sp macro="" textlink="">
      <xdr:nvSpPr>
        <xdr:cNvPr id="182" name="楕円 181"/>
        <xdr:cNvSpPr/>
      </xdr:nvSpPr>
      <xdr:spPr>
        <a:xfrm>
          <a:off x="3746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104775</xdr:rowOff>
    </xdr:from>
    <xdr:to>
      <xdr:col>24</xdr:col>
      <xdr:colOff>63500</xdr:colOff>
      <xdr:row>61</xdr:row>
      <xdr:rowOff>62865</xdr:rowOff>
    </xdr:to>
    <xdr:cxnSp macro="">
      <xdr:nvCxnSpPr>
        <xdr:cNvPr id="183" name="直線コネクタ 182"/>
        <xdr:cNvCxnSpPr/>
      </xdr:nvCxnSpPr>
      <xdr:spPr>
        <a:xfrm>
          <a:off x="3797300" y="10391775"/>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29210</xdr:rowOff>
    </xdr:from>
    <xdr:to>
      <xdr:col>15</xdr:col>
      <xdr:colOff>101600</xdr:colOff>
      <xdr:row>60</xdr:row>
      <xdr:rowOff>130810</xdr:rowOff>
    </xdr:to>
    <xdr:sp macro="" textlink="">
      <xdr:nvSpPr>
        <xdr:cNvPr id="184" name="楕円 183"/>
        <xdr:cNvSpPr/>
      </xdr:nvSpPr>
      <xdr:spPr>
        <a:xfrm>
          <a:off x="2857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104775</xdr:rowOff>
    </xdr:to>
    <xdr:cxnSp macro="">
      <xdr:nvCxnSpPr>
        <xdr:cNvPr id="185" name="直線コネクタ 184"/>
        <xdr:cNvCxnSpPr/>
      </xdr:nvCxnSpPr>
      <xdr:spPr>
        <a:xfrm>
          <a:off x="2908300" y="103670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160655</xdr:rowOff>
    </xdr:from>
    <xdr:to>
      <xdr:col>10</xdr:col>
      <xdr:colOff>165100</xdr:colOff>
      <xdr:row>60</xdr:row>
      <xdr:rowOff>90805</xdr:rowOff>
    </xdr:to>
    <xdr:sp macro="" textlink="">
      <xdr:nvSpPr>
        <xdr:cNvPr id="186" name="楕円 185"/>
        <xdr:cNvSpPr/>
      </xdr:nvSpPr>
      <xdr:spPr>
        <a:xfrm>
          <a:off x="1968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40005</xdr:rowOff>
    </xdr:from>
    <xdr:to>
      <xdr:col>15</xdr:col>
      <xdr:colOff>50800</xdr:colOff>
      <xdr:row>60</xdr:row>
      <xdr:rowOff>80010</xdr:rowOff>
    </xdr:to>
    <xdr:cxnSp macro="">
      <xdr:nvCxnSpPr>
        <xdr:cNvPr id="187" name="直線コネクタ 186"/>
        <xdr:cNvCxnSpPr/>
      </xdr:nvCxnSpPr>
      <xdr:spPr>
        <a:xfrm>
          <a:off x="2019300" y="103270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55262</xdr:rowOff>
    </xdr:from>
    <xdr:ext cx="405111" cy="259045"/>
    <xdr:sp macro="" textlink="">
      <xdr:nvSpPr>
        <xdr:cNvPr id="188" name="n_1aveValue【橋りょう・トンネル】&#10;有形固定資産減価償却率"/>
        <xdr:cNvSpPr txBox="1"/>
      </xdr:nvSpPr>
      <xdr:spPr>
        <a:xfrm>
          <a:off x="35820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189" name="n_2aveValue【橋りょう・トンネル】&#10;有形固定資産減価償却率"/>
        <xdr:cNvSpPr txBox="1"/>
      </xdr:nvSpPr>
      <xdr:spPr>
        <a:xfrm>
          <a:off x="2705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123842</xdr:rowOff>
    </xdr:from>
    <xdr:ext cx="405111" cy="259045"/>
    <xdr:sp macro="" textlink="">
      <xdr:nvSpPr>
        <xdr:cNvPr id="190" name="n_3aveValue【橋りょう・トンネル】&#10;有形固定資産減価償却率"/>
        <xdr:cNvSpPr txBox="1"/>
      </xdr:nvSpPr>
      <xdr:spPr>
        <a:xfrm>
          <a:off x="1816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40657</xdr:rowOff>
    </xdr:from>
    <xdr:ext cx="405111" cy="259045"/>
    <xdr:sp macro="" textlink="">
      <xdr:nvSpPr>
        <xdr:cNvPr id="191" name="n_4aveValue【橋りょう・トンネル】&#10;有形固定資産減価償却率"/>
        <xdr:cNvSpPr txBox="1"/>
      </xdr:nvSpPr>
      <xdr:spPr>
        <a:xfrm>
          <a:off x="927744"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652</xdr:rowOff>
    </xdr:from>
    <xdr:ext cx="405111" cy="259045"/>
    <xdr:sp macro="" textlink="">
      <xdr:nvSpPr>
        <xdr:cNvPr id="192" name="n_1mainValue【橋りょう・トンネル】&#10;有形固定資産減価償却率"/>
        <xdr:cNvSpPr txBox="1"/>
      </xdr:nvSpPr>
      <xdr:spPr>
        <a:xfrm>
          <a:off x="35820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93" name="n_2mainValue【橋りょう・トンネル】&#10;有形固定資産減価償却率"/>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107332</xdr:rowOff>
    </xdr:from>
    <xdr:ext cx="405111" cy="259045"/>
    <xdr:sp macro="" textlink="">
      <xdr:nvSpPr>
        <xdr:cNvPr id="194" name="n_3mainValue【橋りょう・トンネル】&#10;有形固定資産減価償却率"/>
        <xdr:cNvSpPr txBox="1"/>
      </xdr:nvSpPr>
      <xdr:spPr>
        <a:xfrm>
          <a:off x="1816744"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43794</xdr:rowOff>
    </xdr:from>
    <xdr:to>
      <xdr:col>54</xdr:col>
      <xdr:colOff>189865</xdr:colOff>
      <xdr:row>63</xdr:row>
      <xdr:rowOff>52584</xdr:rowOff>
    </xdr:to>
    <xdr:cxnSp macro="">
      <xdr:nvCxnSpPr>
        <xdr:cNvPr id="214" name="直線コネクタ 213"/>
        <xdr:cNvCxnSpPr/>
      </xdr:nvCxnSpPr>
      <xdr:spPr>
        <a:xfrm flipV="1">
          <a:off x="10476865" y="9644994"/>
          <a:ext cx="0" cy="120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56411</xdr:rowOff>
    </xdr:from>
    <xdr:ext cx="378565" cy="259045"/>
    <xdr:sp macro="" textlink="">
      <xdr:nvSpPr>
        <xdr:cNvPr id="215" name="【橋りょう・トンネル】&#10;一人当たり有形固定資産（償却資産）額最小値テキスト"/>
        <xdr:cNvSpPr txBox="1"/>
      </xdr:nvSpPr>
      <xdr:spPr>
        <a:xfrm>
          <a:off x="10515600" y="1085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52584</xdr:rowOff>
    </xdr:from>
    <xdr:to>
      <xdr:col>55</xdr:col>
      <xdr:colOff>88900</xdr:colOff>
      <xdr:row>63</xdr:row>
      <xdr:rowOff>52584</xdr:rowOff>
    </xdr:to>
    <xdr:cxnSp macro="">
      <xdr:nvCxnSpPr>
        <xdr:cNvPr id="216" name="直線コネクタ 215"/>
        <xdr:cNvCxnSpPr/>
      </xdr:nvCxnSpPr>
      <xdr:spPr>
        <a:xfrm>
          <a:off x="10388600" y="1085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161921</xdr:rowOff>
    </xdr:from>
    <xdr:ext cx="599010" cy="259045"/>
    <xdr:sp macro="" textlink="">
      <xdr:nvSpPr>
        <xdr:cNvPr id="217" name="【橋りょう・トンネル】&#10;一人当たり有形固定資産（償却資産）額最大値テキスト"/>
        <xdr:cNvSpPr txBox="1"/>
      </xdr:nvSpPr>
      <xdr:spPr>
        <a:xfrm>
          <a:off x="10515600" y="942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43794</xdr:rowOff>
    </xdr:from>
    <xdr:to>
      <xdr:col>55</xdr:col>
      <xdr:colOff>88900</xdr:colOff>
      <xdr:row>56</xdr:row>
      <xdr:rowOff>43794</xdr:rowOff>
    </xdr:to>
    <xdr:cxnSp macro="">
      <xdr:nvCxnSpPr>
        <xdr:cNvPr id="218" name="直線コネクタ 217"/>
        <xdr:cNvCxnSpPr/>
      </xdr:nvCxnSpPr>
      <xdr:spPr>
        <a:xfrm>
          <a:off x="10388600" y="964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59065</xdr:rowOff>
    </xdr:from>
    <xdr:ext cx="534377" cy="259045"/>
    <xdr:sp macro="" textlink="">
      <xdr:nvSpPr>
        <xdr:cNvPr id="219" name="【橋りょう・トンネル】&#10;一人当たり有形固定資産（償却資産）額平均値テキスト"/>
        <xdr:cNvSpPr txBox="1"/>
      </xdr:nvSpPr>
      <xdr:spPr>
        <a:xfrm>
          <a:off x="10515600" y="10174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36188</xdr:rowOff>
    </xdr:from>
    <xdr:to>
      <xdr:col>55</xdr:col>
      <xdr:colOff>50800</xdr:colOff>
      <xdr:row>60</xdr:row>
      <xdr:rowOff>137788</xdr:rowOff>
    </xdr:to>
    <xdr:sp macro="" textlink="">
      <xdr:nvSpPr>
        <xdr:cNvPr id="220" name="フローチャート: 判断 219"/>
        <xdr:cNvSpPr/>
      </xdr:nvSpPr>
      <xdr:spPr>
        <a:xfrm>
          <a:off x="10426700" y="103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49967</xdr:rowOff>
    </xdr:from>
    <xdr:to>
      <xdr:col>50</xdr:col>
      <xdr:colOff>165100</xdr:colOff>
      <xdr:row>60</xdr:row>
      <xdr:rowOff>151567</xdr:rowOff>
    </xdr:to>
    <xdr:sp macro="" textlink="">
      <xdr:nvSpPr>
        <xdr:cNvPr id="221" name="フローチャート: 判断 220"/>
        <xdr:cNvSpPr/>
      </xdr:nvSpPr>
      <xdr:spPr>
        <a:xfrm>
          <a:off x="9588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50441</xdr:rowOff>
    </xdr:from>
    <xdr:to>
      <xdr:col>46</xdr:col>
      <xdr:colOff>38100</xdr:colOff>
      <xdr:row>60</xdr:row>
      <xdr:rowOff>152041</xdr:rowOff>
    </xdr:to>
    <xdr:sp macro="" textlink="">
      <xdr:nvSpPr>
        <xdr:cNvPr id="222" name="フローチャート: 判断 221"/>
        <xdr:cNvSpPr/>
      </xdr:nvSpPr>
      <xdr:spPr>
        <a:xfrm>
          <a:off x="8699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137978</xdr:rowOff>
    </xdr:from>
    <xdr:to>
      <xdr:col>41</xdr:col>
      <xdr:colOff>101600</xdr:colOff>
      <xdr:row>60</xdr:row>
      <xdr:rowOff>68128</xdr:rowOff>
    </xdr:to>
    <xdr:sp macro="" textlink="">
      <xdr:nvSpPr>
        <xdr:cNvPr id="223" name="フローチャート: 判断 222"/>
        <xdr:cNvSpPr/>
      </xdr:nvSpPr>
      <xdr:spPr>
        <a:xfrm>
          <a:off x="7810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57</xdr:row>
      <xdr:rowOff>80473</xdr:rowOff>
    </xdr:from>
    <xdr:to>
      <xdr:col>36</xdr:col>
      <xdr:colOff>165100</xdr:colOff>
      <xdr:row>58</xdr:row>
      <xdr:rowOff>10623</xdr:rowOff>
    </xdr:to>
    <xdr:sp macro="" textlink="">
      <xdr:nvSpPr>
        <xdr:cNvPr id="224" name="フローチャート: 判断 223"/>
        <xdr:cNvSpPr/>
      </xdr:nvSpPr>
      <xdr:spPr>
        <a:xfrm>
          <a:off x="6921500" y="98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115609</xdr:rowOff>
    </xdr:from>
    <xdr:to>
      <xdr:col>55</xdr:col>
      <xdr:colOff>50800</xdr:colOff>
      <xdr:row>61</xdr:row>
      <xdr:rowOff>45759</xdr:rowOff>
    </xdr:to>
    <xdr:sp macro="" textlink="">
      <xdr:nvSpPr>
        <xdr:cNvPr id="230" name="楕円 229"/>
        <xdr:cNvSpPr/>
      </xdr:nvSpPr>
      <xdr:spPr>
        <a:xfrm>
          <a:off x="10426700" y="104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94036</xdr:rowOff>
    </xdr:from>
    <xdr:ext cx="534377" cy="259045"/>
    <xdr:sp macro="" textlink="">
      <xdr:nvSpPr>
        <xdr:cNvPr id="231" name="【橋りょう・トンネル】&#10;一人当たり有形固定資産（償却資産）額該当値テキスト"/>
        <xdr:cNvSpPr txBox="1"/>
      </xdr:nvSpPr>
      <xdr:spPr>
        <a:xfrm>
          <a:off x="10515600" y="1038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115015</xdr:rowOff>
    </xdr:from>
    <xdr:to>
      <xdr:col>50</xdr:col>
      <xdr:colOff>165100</xdr:colOff>
      <xdr:row>61</xdr:row>
      <xdr:rowOff>45165</xdr:rowOff>
    </xdr:to>
    <xdr:sp macro="" textlink="">
      <xdr:nvSpPr>
        <xdr:cNvPr id="232" name="楕円 231"/>
        <xdr:cNvSpPr/>
      </xdr:nvSpPr>
      <xdr:spPr>
        <a:xfrm>
          <a:off x="9588500" y="1040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165815</xdr:rowOff>
    </xdr:from>
    <xdr:to>
      <xdr:col>55</xdr:col>
      <xdr:colOff>0</xdr:colOff>
      <xdr:row>60</xdr:row>
      <xdr:rowOff>166409</xdr:rowOff>
    </xdr:to>
    <xdr:cxnSp macro="">
      <xdr:nvCxnSpPr>
        <xdr:cNvPr id="233" name="直線コネクタ 232"/>
        <xdr:cNvCxnSpPr/>
      </xdr:nvCxnSpPr>
      <xdr:spPr>
        <a:xfrm>
          <a:off x="9639300" y="10452815"/>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117153</xdr:rowOff>
    </xdr:from>
    <xdr:to>
      <xdr:col>46</xdr:col>
      <xdr:colOff>38100</xdr:colOff>
      <xdr:row>61</xdr:row>
      <xdr:rowOff>47303</xdr:rowOff>
    </xdr:to>
    <xdr:sp macro="" textlink="">
      <xdr:nvSpPr>
        <xdr:cNvPr id="234" name="楕円 233"/>
        <xdr:cNvSpPr/>
      </xdr:nvSpPr>
      <xdr:spPr>
        <a:xfrm>
          <a:off x="8699500" y="104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165815</xdr:rowOff>
    </xdr:from>
    <xdr:to>
      <xdr:col>50</xdr:col>
      <xdr:colOff>114300</xdr:colOff>
      <xdr:row>60</xdr:row>
      <xdr:rowOff>167953</xdr:rowOff>
    </xdr:to>
    <xdr:cxnSp macro="">
      <xdr:nvCxnSpPr>
        <xdr:cNvPr id="235" name="直線コネクタ 234"/>
        <xdr:cNvCxnSpPr/>
      </xdr:nvCxnSpPr>
      <xdr:spPr>
        <a:xfrm flipV="1">
          <a:off x="8750300" y="10452815"/>
          <a:ext cx="8890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114695</xdr:rowOff>
    </xdr:from>
    <xdr:to>
      <xdr:col>41</xdr:col>
      <xdr:colOff>101600</xdr:colOff>
      <xdr:row>61</xdr:row>
      <xdr:rowOff>44845</xdr:rowOff>
    </xdr:to>
    <xdr:sp macro="" textlink="">
      <xdr:nvSpPr>
        <xdr:cNvPr id="236" name="楕円 235"/>
        <xdr:cNvSpPr/>
      </xdr:nvSpPr>
      <xdr:spPr>
        <a:xfrm>
          <a:off x="7810500" y="104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165495</xdr:rowOff>
    </xdr:from>
    <xdr:to>
      <xdr:col>45</xdr:col>
      <xdr:colOff>177800</xdr:colOff>
      <xdr:row>60</xdr:row>
      <xdr:rowOff>167953</xdr:rowOff>
    </xdr:to>
    <xdr:cxnSp macro="">
      <xdr:nvCxnSpPr>
        <xdr:cNvPr id="237" name="直線コネクタ 236"/>
        <xdr:cNvCxnSpPr/>
      </xdr:nvCxnSpPr>
      <xdr:spPr>
        <a:xfrm>
          <a:off x="7861300" y="10452495"/>
          <a:ext cx="8890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168094</xdr:rowOff>
    </xdr:from>
    <xdr:ext cx="534377" cy="259045"/>
    <xdr:sp macro="" textlink="">
      <xdr:nvSpPr>
        <xdr:cNvPr id="238" name="n_1aveValue【橋りょう・トンネル】&#10;一人当たり有形固定資産（償却資産）額"/>
        <xdr:cNvSpPr txBox="1"/>
      </xdr:nvSpPr>
      <xdr:spPr>
        <a:xfrm>
          <a:off x="93594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168568</xdr:rowOff>
    </xdr:from>
    <xdr:ext cx="534377" cy="259045"/>
    <xdr:sp macro="" textlink="">
      <xdr:nvSpPr>
        <xdr:cNvPr id="239" name="n_2aveValue【橋りょう・トンネル】&#10;一人当たり有形固定資産（償却資産）額"/>
        <xdr:cNvSpPr txBox="1"/>
      </xdr:nvSpPr>
      <xdr:spPr>
        <a:xfrm>
          <a:off x="8483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84655</xdr:rowOff>
    </xdr:from>
    <xdr:ext cx="534377" cy="259045"/>
    <xdr:sp macro="" textlink="">
      <xdr:nvSpPr>
        <xdr:cNvPr id="240" name="n_3aveValue【橋りょう・トンネル】&#10;一人当たり有形固定資産（償却資産）額"/>
        <xdr:cNvSpPr txBox="1"/>
      </xdr:nvSpPr>
      <xdr:spPr>
        <a:xfrm>
          <a:off x="7594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27150</xdr:rowOff>
    </xdr:from>
    <xdr:ext cx="599010" cy="259045"/>
    <xdr:sp macro="" textlink="">
      <xdr:nvSpPr>
        <xdr:cNvPr id="241" name="n_4aveValue【橋りょう・トンネル】&#10;一人当たり有形固定資産（償却資産）額"/>
        <xdr:cNvSpPr txBox="1"/>
      </xdr:nvSpPr>
      <xdr:spPr>
        <a:xfrm>
          <a:off x="6672795" y="962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61</xdr:row>
      <xdr:rowOff>36292</xdr:rowOff>
    </xdr:from>
    <xdr:ext cx="534377" cy="259045"/>
    <xdr:sp macro="" textlink="">
      <xdr:nvSpPr>
        <xdr:cNvPr id="242" name="n_1mainValue【橋りょう・トンネル】&#10;一人当たり有形固定資産（償却資産）額"/>
        <xdr:cNvSpPr txBox="1"/>
      </xdr:nvSpPr>
      <xdr:spPr>
        <a:xfrm>
          <a:off x="9359411" y="10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38430</xdr:rowOff>
    </xdr:from>
    <xdr:ext cx="534377" cy="259045"/>
    <xdr:sp macro="" textlink="">
      <xdr:nvSpPr>
        <xdr:cNvPr id="243" name="n_2mainValue【橋りょう・トンネル】&#10;一人当たり有形固定資産（償却資産）額"/>
        <xdr:cNvSpPr txBox="1"/>
      </xdr:nvSpPr>
      <xdr:spPr>
        <a:xfrm>
          <a:off x="8483111" y="1049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35972</xdr:rowOff>
    </xdr:from>
    <xdr:ext cx="534377" cy="259045"/>
    <xdr:sp macro="" textlink="">
      <xdr:nvSpPr>
        <xdr:cNvPr id="244" name="n_3mainValue【橋りょう・トンネル】&#10;一人当たり有形固定資産（償却資産）額"/>
        <xdr:cNvSpPr txBox="1"/>
      </xdr:nvSpPr>
      <xdr:spPr>
        <a:xfrm>
          <a:off x="7594111" y="1049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118111</xdr:rowOff>
    </xdr:from>
    <xdr:to>
      <xdr:col>24</xdr:col>
      <xdr:colOff>62865</xdr:colOff>
      <xdr:row>86</xdr:row>
      <xdr:rowOff>38100</xdr:rowOff>
    </xdr:to>
    <xdr:cxnSp macro="">
      <xdr:nvCxnSpPr>
        <xdr:cNvPr id="267" name="直線コネクタ 266"/>
        <xdr:cNvCxnSpPr/>
      </xdr:nvCxnSpPr>
      <xdr:spPr>
        <a:xfrm flipV="1">
          <a:off x="4634865" y="13491211"/>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8"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69" name="直線コネクタ 268"/>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64788</xdr:rowOff>
    </xdr:from>
    <xdr:ext cx="405111" cy="259045"/>
    <xdr:sp macro="" textlink="">
      <xdr:nvSpPr>
        <xdr:cNvPr id="270" name="【公営住宅】&#10;有形固定資産減価償却率最大値テキスト"/>
        <xdr:cNvSpPr txBox="1"/>
      </xdr:nvSpPr>
      <xdr:spPr>
        <a:xfrm>
          <a:off x="46736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118111</xdr:rowOff>
    </xdr:from>
    <xdr:to>
      <xdr:col>24</xdr:col>
      <xdr:colOff>152400</xdr:colOff>
      <xdr:row>78</xdr:row>
      <xdr:rowOff>118111</xdr:rowOff>
    </xdr:to>
    <xdr:cxnSp macro="">
      <xdr:nvCxnSpPr>
        <xdr:cNvPr id="271" name="直線コネクタ 270"/>
        <xdr:cNvCxnSpPr/>
      </xdr:nvCxnSpPr>
      <xdr:spPr>
        <a:xfrm>
          <a:off x="4546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160038</xdr:rowOff>
    </xdr:from>
    <xdr:ext cx="405111" cy="259045"/>
    <xdr:sp macro="" textlink="">
      <xdr:nvSpPr>
        <xdr:cNvPr id="272" name="【公営住宅】&#10;有形固定資産減価償却率平均値テキスト"/>
        <xdr:cNvSpPr txBox="1"/>
      </xdr:nvSpPr>
      <xdr:spPr>
        <a:xfrm>
          <a:off x="4673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3" name="フローチャート: 判断 272"/>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74" name="フローチャート: 判断 273"/>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75" name="フローチャート: 判断 274"/>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103887</xdr:rowOff>
    </xdr:from>
    <xdr:to>
      <xdr:col>10</xdr:col>
      <xdr:colOff>165100</xdr:colOff>
      <xdr:row>81</xdr:row>
      <xdr:rowOff>34037</xdr:rowOff>
    </xdr:to>
    <xdr:sp macro="" textlink="">
      <xdr:nvSpPr>
        <xdr:cNvPr id="276" name="フローチャート: 判断 275"/>
        <xdr:cNvSpPr/>
      </xdr:nvSpPr>
      <xdr:spPr>
        <a:xfrm>
          <a:off x="1968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140463</xdr:rowOff>
    </xdr:from>
    <xdr:to>
      <xdr:col>6</xdr:col>
      <xdr:colOff>38100</xdr:colOff>
      <xdr:row>82</xdr:row>
      <xdr:rowOff>70613</xdr:rowOff>
    </xdr:to>
    <xdr:sp macro="" textlink="">
      <xdr:nvSpPr>
        <xdr:cNvPr id="277" name="フローチャート: 判断 276"/>
        <xdr:cNvSpPr/>
      </xdr:nvSpPr>
      <xdr:spPr>
        <a:xfrm>
          <a:off x="1079500" y="1402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126746</xdr:rowOff>
    </xdr:from>
    <xdr:to>
      <xdr:col>24</xdr:col>
      <xdr:colOff>114300</xdr:colOff>
      <xdr:row>79</xdr:row>
      <xdr:rowOff>56896</xdr:rowOff>
    </xdr:to>
    <xdr:sp macro="" textlink="">
      <xdr:nvSpPr>
        <xdr:cNvPr id="283" name="楕円 282"/>
        <xdr:cNvSpPr/>
      </xdr:nvSpPr>
      <xdr:spPr>
        <a:xfrm>
          <a:off x="4584700" y="134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41673</xdr:rowOff>
    </xdr:from>
    <xdr:ext cx="405111" cy="259045"/>
    <xdr:sp macro="" textlink="">
      <xdr:nvSpPr>
        <xdr:cNvPr id="284" name="【公営住宅】&#10;有形固定資産減価償却率該当値テキスト"/>
        <xdr:cNvSpPr txBox="1"/>
      </xdr:nvSpPr>
      <xdr:spPr>
        <a:xfrm>
          <a:off x="4673600" y="13414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90170</xdr:rowOff>
    </xdr:from>
    <xdr:to>
      <xdr:col>20</xdr:col>
      <xdr:colOff>38100</xdr:colOff>
      <xdr:row>79</xdr:row>
      <xdr:rowOff>20320</xdr:rowOff>
    </xdr:to>
    <xdr:sp macro="" textlink="">
      <xdr:nvSpPr>
        <xdr:cNvPr id="285" name="楕円 284"/>
        <xdr:cNvSpPr/>
      </xdr:nvSpPr>
      <xdr:spPr>
        <a:xfrm>
          <a:off x="3746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140970</xdr:rowOff>
    </xdr:from>
    <xdr:to>
      <xdr:col>24</xdr:col>
      <xdr:colOff>63500</xdr:colOff>
      <xdr:row>79</xdr:row>
      <xdr:rowOff>6096</xdr:rowOff>
    </xdr:to>
    <xdr:cxnSp macro="">
      <xdr:nvCxnSpPr>
        <xdr:cNvPr id="286" name="直線コネクタ 285"/>
        <xdr:cNvCxnSpPr/>
      </xdr:nvCxnSpPr>
      <xdr:spPr>
        <a:xfrm>
          <a:off x="3797300" y="1351407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46737</xdr:rowOff>
    </xdr:from>
    <xdr:to>
      <xdr:col>15</xdr:col>
      <xdr:colOff>101600</xdr:colOff>
      <xdr:row>78</xdr:row>
      <xdr:rowOff>148337</xdr:rowOff>
    </xdr:to>
    <xdr:sp macro="" textlink="">
      <xdr:nvSpPr>
        <xdr:cNvPr id="287" name="楕円 286"/>
        <xdr:cNvSpPr/>
      </xdr:nvSpPr>
      <xdr:spPr>
        <a:xfrm>
          <a:off x="2857500" y="1341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97537</xdr:rowOff>
    </xdr:from>
    <xdr:to>
      <xdr:col>19</xdr:col>
      <xdr:colOff>177800</xdr:colOff>
      <xdr:row>78</xdr:row>
      <xdr:rowOff>140970</xdr:rowOff>
    </xdr:to>
    <xdr:cxnSp macro="">
      <xdr:nvCxnSpPr>
        <xdr:cNvPr id="288" name="直線コネクタ 287"/>
        <xdr:cNvCxnSpPr/>
      </xdr:nvCxnSpPr>
      <xdr:spPr>
        <a:xfrm>
          <a:off x="2908300" y="13470637"/>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7874</xdr:rowOff>
    </xdr:from>
    <xdr:to>
      <xdr:col>10</xdr:col>
      <xdr:colOff>165100</xdr:colOff>
      <xdr:row>78</xdr:row>
      <xdr:rowOff>109474</xdr:rowOff>
    </xdr:to>
    <xdr:sp macro="" textlink="">
      <xdr:nvSpPr>
        <xdr:cNvPr id="289" name="楕円 288"/>
        <xdr:cNvSpPr/>
      </xdr:nvSpPr>
      <xdr:spPr>
        <a:xfrm>
          <a:off x="1968500" y="133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58674</xdr:rowOff>
    </xdr:from>
    <xdr:to>
      <xdr:col>15</xdr:col>
      <xdr:colOff>50800</xdr:colOff>
      <xdr:row>78</xdr:row>
      <xdr:rowOff>97537</xdr:rowOff>
    </xdr:to>
    <xdr:cxnSp macro="">
      <xdr:nvCxnSpPr>
        <xdr:cNvPr id="290" name="直線コネクタ 289"/>
        <xdr:cNvCxnSpPr/>
      </xdr:nvCxnSpPr>
      <xdr:spPr>
        <a:xfrm>
          <a:off x="2019300" y="13431774"/>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91" name="n_1aveValue【公営住宅】&#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45738</xdr:rowOff>
    </xdr:from>
    <xdr:ext cx="405111" cy="259045"/>
    <xdr:sp macro="" textlink="">
      <xdr:nvSpPr>
        <xdr:cNvPr id="292" name="n_2aveValue【公営住宅】&#10;有形固定資産減価償却率"/>
        <xdr:cNvSpPr txBox="1"/>
      </xdr:nvSpPr>
      <xdr:spPr>
        <a:xfrm>
          <a:off x="2705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25164</xdr:rowOff>
    </xdr:from>
    <xdr:ext cx="405111" cy="259045"/>
    <xdr:sp macro="" textlink="">
      <xdr:nvSpPr>
        <xdr:cNvPr id="293" name="n_3aveValue【公営住宅】&#10;有形固定資産減価償却率"/>
        <xdr:cNvSpPr txBox="1"/>
      </xdr:nvSpPr>
      <xdr:spPr>
        <a:xfrm>
          <a:off x="1816744"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87140</xdr:rowOff>
    </xdr:from>
    <xdr:ext cx="405111" cy="259045"/>
    <xdr:sp macro="" textlink="">
      <xdr:nvSpPr>
        <xdr:cNvPr id="294" name="n_4aveValue【公営住宅】&#10;有形固定資産減価償却率"/>
        <xdr:cNvSpPr txBox="1"/>
      </xdr:nvSpPr>
      <xdr:spPr>
        <a:xfrm>
          <a:off x="927744" y="13803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36847</xdr:rowOff>
    </xdr:from>
    <xdr:ext cx="405111" cy="259045"/>
    <xdr:sp macro="" textlink="">
      <xdr:nvSpPr>
        <xdr:cNvPr id="295" name="n_1mainValue【公営住宅】&#10;有形固定資産減価償却率"/>
        <xdr:cNvSpPr txBox="1"/>
      </xdr:nvSpPr>
      <xdr:spPr>
        <a:xfrm>
          <a:off x="35820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164864</xdr:rowOff>
    </xdr:from>
    <xdr:ext cx="405111" cy="259045"/>
    <xdr:sp macro="" textlink="">
      <xdr:nvSpPr>
        <xdr:cNvPr id="296" name="n_2mainValue【公営住宅】&#10;有形固定資産減価償却率"/>
        <xdr:cNvSpPr txBox="1"/>
      </xdr:nvSpPr>
      <xdr:spPr>
        <a:xfrm>
          <a:off x="2705744" y="13195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126001</xdr:rowOff>
    </xdr:from>
    <xdr:ext cx="405111" cy="259045"/>
    <xdr:sp macro="" textlink="">
      <xdr:nvSpPr>
        <xdr:cNvPr id="297" name="n_3mainValue【公営住宅】&#10;有形固定資産減価償却率"/>
        <xdr:cNvSpPr txBox="1"/>
      </xdr:nvSpPr>
      <xdr:spPr>
        <a:xfrm>
          <a:off x="1816744" y="1315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141884</xdr:rowOff>
    </xdr:from>
    <xdr:to>
      <xdr:col>54</xdr:col>
      <xdr:colOff>189865</xdr:colOff>
      <xdr:row>86</xdr:row>
      <xdr:rowOff>36271</xdr:rowOff>
    </xdr:to>
    <xdr:cxnSp macro="">
      <xdr:nvCxnSpPr>
        <xdr:cNvPr id="319" name="直線コネクタ 318"/>
        <xdr:cNvCxnSpPr/>
      </xdr:nvCxnSpPr>
      <xdr:spPr>
        <a:xfrm flipV="1">
          <a:off x="10476865" y="13514984"/>
          <a:ext cx="0"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20"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21" name="直線コネクタ 320"/>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88561</xdr:rowOff>
    </xdr:from>
    <xdr:ext cx="469744" cy="259045"/>
    <xdr:sp macro="" textlink="">
      <xdr:nvSpPr>
        <xdr:cNvPr id="322" name="【公営住宅】&#10;一人当たり面積最大値テキスト"/>
        <xdr:cNvSpPr txBox="1"/>
      </xdr:nvSpPr>
      <xdr:spPr>
        <a:xfrm>
          <a:off x="10515600" y="132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141884</xdr:rowOff>
    </xdr:from>
    <xdr:to>
      <xdr:col>55</xdr:col>
      <xdr:colOff>88900</xdr:colOff>
      <xdr:row>78</xdr:row>
      <xdr:rowOff>141884</xdr:rowOff>
    </xdr:to>
    <xdr:cxnSp macro="">
      <xdr:nvCxnSpPr>
        <xdr:cNvPr id="323" name="直線コネクタ 322"/>
        <xdr:cNvCxnSpPr/>
      </xdr:nvCxnSpPr>
      <xdr:spPr>
        <a:xfrm>
          <a:off x="10388600" y="13514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136365</xdr:rowOff>
    </xdr:from>
    <xdr:ext cx="469744" cy="259045"/>
    <xdr:sp macro="" textlink="">
      <xdr:nvSpPr>
        <xdr:cNvPr id="324" name="【公営住宅】&#10;一人当たり面積平均値テキスト"/>
        <xdr:cNvSpPr txBox="1"/>
      </xdr:nvSpPr>
      <xdr:spPr>
        <a:xfrm>
          <a:off x="10515600" y="1436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113488</xdr:rowOff>
    </xdr:from>
    <xdr:to>
      <xdr:col>55</xdr:col>
      <xdr:colOff>50800</xdr:colOff>
      <xdr:row>85</xdr:row>
      <xdr:rowOff>43638</xdr:rowOff>
    </xdr:to>
    <xdr:sp macro="" textlink="">
      <xdr:nvSpPr>
        <xdr:cNvPr id="325" name="フローチャート: 判断 324"/>
        <xdr:cNvSpPr/>
      </xdr:nvSpPr>
      <xdr:spPr>
        <a:xfrm>
          <a:off x="104267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116687</xdr:rowOff>
    </xdr:from>
    <xdr:to>
      <xdr:col>50</xdr:col>
      <xdr:colOff>165100</xdr:colOff>
      <xdr:row>85</xdr:row>
      <xdr:rowOff>46837</xdr:rowOff>
    </xdr:to>
    <xdr:sp macro="" textlink="">
      <xdr:nvSpPr>
        <xdr:cNvPr id="326" name="フローチャート: 判断 325"/>
        <xdr:cNvSpPr/>
      </xdr:nvSpPr>
      <xdr:spPr>
        <a:xfrm>
          <a:off x="9588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118974</xdr:rowOff>
    </xdr:from>
    <xdr:to>
      <xdr:col>46</xdr:col>
      <xdr:colOff>38100</xdr:colOff>
      <xdr:row>85</xdr:row>
      <xdr:rowOff>49124</xdr:rowOff>
    </xdr:to>
    <xdr:sp macro="" textlink="">
      <xdr:nvSpPr>
        <xdr:cNvPr id="327" name="フローチャート: 判断 326"/>
        <xdr:cNvSpPr/>
      </xdr:nvSpPr>
      <xdr:spPr>
        <a:xfrm>
          <a:off x="8699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113488</xdr:rowOff>
    </xdr:from>
    <xdr:to>
      <xdr:col>41</xdr:col>
      <xdr:colOff>101600</xdr:colOff>
      <xdr:row>85</xdr:row>
      <xdr:rowOff>43638</xdr:rowOff>
    </xdr:to>
    <xdr:sp macro="" textlink="">
      <xdr:nvSpPr>
        <xdr:cNvPr id="328" name="フローチャート: 判断 327"/>
        <xdr:cNvSpPr/>
      </xdr:nvSpPr>
      <xdr:spPr>
        <a:xfrm>
          <a:off x="7810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131318</xdr:rowOff>
    </xdr:from>
    <xdr:to>
      <xdr:col>36</xdr:col>
      <xdr:colOff>165100</xdr:colOff>
      <xdr:row>85</xdr:row>
      <xdr:rowOff>61468</xdr:rowOff>
    </xdr:to>
    <xdr:sp macro="" textlink="">
      <xdr:nvSpPr>
        <xdr:cNvPr id="329" name="フローチャート: 判断 328"/>
        <xdr:cNvSpPr/>
      </xdr:nvSpPr>
      <xdr:spPr>
        <a:xfrm>
          <a:off x="69215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79654</xdr:rowOff>
    </xdr:from>
    <xdr:to>
      <xdr:col>55</xdr:col>
      <xdr:colOff>50800</xdr:colOff>
      <xdr:row>86</xdr:row>
      <xdr:rowOff>9804</xdr:rowOff>
    </xdr:to>
    <xdr:sp macro="" textlink="">
      <xdr:nvSpPr>
        <xdr:cNvPr id="335" name="楕円 334"/>
        <xdr:cNvSpPr/>
      </xdr:nvSpPr>
      <xdr:spPr>
        <a:xfrm>
          <a:off x="10426700" y="146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166031</xdr:rowOff>
    </xdr:from>
    <xdr:ext cx="469744" cy="259045"/>
    <xdr:sp macro="" textlink="">
      <xdr:nvSpPr>
        <xdr:cNvPr id="336" name="【公営住宅】&#10;一人当たり面積該当値テキスト"/>
        <xdr:cNvSpPr txBox="1"/>
      </xdr:nvSpPr>
      <xdr:spPr>
        <a:xfrm>
          <a:off x="10515600" y="1456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81941</xdr:rowOff>
    </xdr:from>
    <xdr:to>
      <xdr:col>50</xdr:col>
      <xdr:colOff>165100</xdr:colOff>
      <xdr:row>86</xdr:row>
      <xdr:rowOff>12091</xdr:rowOff>
    </xdr:to>
    <xdr:sp macro="" textlink="">
      <xdr:nvSpPr>
        <xdr:cNvPr id="337" name="楕円 336"/>
        <xdr:cNvSpPr/>
      </xdr:nvSpPr>
      <xdr:spPr>
        <a:xfrm>
          <a:off x="9588500" y="146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130454</xdr:rowOff>
    </xdr:from>
    <xdr:to>
      <xdr:col>55</xdr:col>
      <xdr:colOff>0</xdr:colOff>
      <xdr:row>85</xdr:row>
      <xdr:rowOff>132741</xdr:rowOff>
    </xdr:to>
    <xdr:cxnSp macro="">
      <xdr:nvCxnSpPr>
        <xdr:cNvPr id="338" name="直線コネクタ 337"/>
        <xdr:cNvCxnSpPr/>
      </xdr:nvCxnSpPr>
      <xdr:spPr>
        <a:xfrm flipV="1">
          <a:off x="9639300" y="1470370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78739</xdr:rowOff>
    </xdr:from>
    <xdr:to>
      <xdr:col>46</xdr:col>
      <xdr:colOff>38100</xdr:colOff>
      <xdr:row>86</xdr:row>
      <xdr:rowOff>8889</xdr:rowOff>
    </xdr:to>
    <xdr:sp macro="" textlink="">
      <xdr:nvSpPr>
        <xdr:cNvPr id="339" name="楕円 338"/>
        <xdr:cNvSpPr/>
      </xdr:nvSpPr>
      <xdr:spPr>
        <a:xfrm>
          <a:off x="8699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129539</xdr:rowOff>
    </xdr:from>
    <xdr:to>
      <xdr:col>50</xdr:col>
      <xdr:colOff>114300</xdr:colOff>
      <xdr:row>85</xdr:row>
      <xdr:rowOff>132741</xdr:rowOff>
    </xdr:to>
    <xdr:cxnSp macro="">
      <xdr:nvCxnSpPr>
        <xdr:cNvPr id="340" name="直線コネクタ 339"/>
        <xdr:cNvCxnSpPr/>
      </xdr:nvCxnSpPr>
      <xdr:spPr>
        <a:xfrm>
          <a:off x="8750300" y="14702789"/>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78282</xdr:rowOff>
    </xdr:from>
    <xdr:to>
      <xdr:col>41</xdr:col>
      <xdr:colOff>101600</xdr:colOff>
      <xdr:row>86</xdr:row>
      <xdr:rowOff>8432</xdr:rowOff>
    </xdr:to>
    <xdr:sp macro="" textlink="">
      <xdr:nvSpPr>
        <xdr:cNvPr id="341" name="楕円 340"/>
        <xdr:cNvSpPr/>
      </xdr:nvSpPr>
      <xdr:spPr>
        <a:xfrm>
          <a:off x="7810500" y="1465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129082</xdr:rowOff>
    </xdr:from>
    <xdr:to>
      <xdr:col>45</xdr:col>
      <xdr:colOff>177800</xdr:colOff>
      <xdr:row>85</xdr:row>
      <xdr:rowOff>129539</xdr:rowOff>
    </xdr:to>
    <xdr:cxnSp macro="">
      <xdr:nvCxnSpPr>
        <xdr:cNvPr id="342" name="直線コネクタ 341"/>
        <xdr:cNvCxnSpPr/>
      </xdr:nvCxnSpPr>
      <xdr:spPr>
        <a:xfrm>
          <a:off x="7861300" y="1470233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63364</xdr:rowOff>
    </xdr:from>
    <xdr:ext cx="469744" cy="259045"/>
    <xdr:sp macro="" textlink="">
      <xdr:nvSpPr>
        <xdr:cNvPr id="343" name="n_1aveValue【公営住宅】&#10;一人当たり面積"/>
        <xdr:cNvSpPr txBox="1"/>
      </xdr:nvSpPr>
      <xdr:spPr>
        <a:xfrm>
          <a:off x="93917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65651</xdr:rowOff>
    </xdr:from>
    <xdr:ext cx="469744" cy="259045"/>
    <xdr:sp macro="" textlink="">
      <xdr:nvSpPr>
        <xdr:cNvPr id="344" name="n_2aveValue【公営住宅】&#10;一人当たり面積"/>
        <xdr:cNvSpPr txBox="1"/>
      </xdr:nvSpPr>
      <xdr:spPr>
        <a:xfrm>
          <a:off x="8515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60165</xdr:rowOff>
    </xdr:from>
    <xdr:ext cx="469744" cy="259045"/>
    <xdr:sp macro="" textlink="">
      <xdr:nvSpPr>
        <xdr:cNvPr id="345" name="n_3aveValue【公営住宅】&#10;一人当たり面積"/>
        <xdr:cNvSpPr txBox="1"/>
      </xdr:nvSpPr>
      <xdr:spPr>
        <a:xfrm>
          <a:off x="7626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77995</xdr:rowOff>
    </xdr:from>
    <xdr:ext cx="469744" cy="259045"/>
    <xdr:sp macro="" textlink="">
      <xdr:nvSpPr>
        <xdr:cNvPr id="346" name="n_4aveValue【公営住宅】&#10;一人当たり面積"/>
        <xdr:cNvSpPr txBox="1"/>
      </xdr:nvSpPr>
      <xdr:spPr>
        <a:xfrm>
          <a:off x="6737427" y="1430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3218</xdr:rowOff>
    </xdr:from>
    <xdr:ext cx="469744" cy="259045"/>
    <xdr:sp macro="" textlink="">
      <xdr:nvSpPr>
        <xdr:cNvPr id="347" name="n_1mainValue【公営住宅】&#10;一人当たり面積"/>
        <xdr:cNvSpPr txBox="1"/>
      </xdr:nvSpPr>
      <xdr:spPr>
        <a:xfrm>
          <a:off x="9391727" y="1474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xdr:rowOff>
    </xdr:from>
    <xdr:ext cx="469744" cy="259045"/>
    <xdr:sp macro="" textlink="">
      <xdr:nvSpPr>
        <xdr:cNvPr id="348" name="n_2mainValue【公営住宅】&#10;一人当たり面積"/>
        <xdr:cNvSpPr txBox="1"/>
      </xdr:nvSpPr>
      <xdr:spPr>
        <a:xfrm>
          <a:off x="8515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171009</xdr:rowOff>
    </xdr:from>
    <xdr:ext cx="469744" cy="259045"/>
    <xdr:sp macro="" textlink="">
      <xdr:nvSpPr>
        <xdr:cNvPr id="349" name="n_3mainValue【公営住宅】&#10;一人当たり面積"/>
        <xdr:cNvSpPr txBox="1"/>
      </xdr:nvSpPr>
      <xdr:spPr>
        <a:xfrm>
          <a:off x="7626427" y="1474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6" name="テキスト ボックス 37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8" name="テキスト ボックス 37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6" name="テキスト ボックス 38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8" name="テキスト ボックス 38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390" name="直線コネクタ 389"/>
        <xdr:cNvCxnSpPr/>
      </xdr:nvCxnSpPr>
      <xdr:spPr>
        <a:xfrm flipV="1">
          <a:off x="16318864" y="588073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391" name="【認定こども園・幼稚園・保育所】&#10;有形固定資産減価償却率最小値テキスト"/>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392" name="直線コネクタ 391"/>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393" name="【認定こども園・幼稚園・保育所】&#10;有形固定資産減価償却率最大値テキスト"/>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394" name="直線コネクタ 393"/>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395" name="【認定こども園・幼稚園・保育所】&#10;有形固定資産減価償却率平均値テキスト"/>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396" name="フローチャート: 判断 395"/>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97" name="フローチャート: 判断 396"/>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398" name="フローチャート: 判断 397"/>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399" name="フローチャート: 判断 398"/>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00" name="フローチャート: 判断 399"/>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168275</xdr:rowOff>
    </xdr:from>
    <xdr:to>
      <xdr:col>85</xdr:col>
      <xdr:colOff>177800</xdr:colOff>
      <xdr:row>38</xdr:row>
      <xdr:rowOff>98425</xdr:rowOff>
    </xdr:to>
    <xdr:sp macro="" textlink="">
      <xdr:nvSpPr>
        <xdr:cNvPr id="406" name="楕円 405"/>
        <xdr:cNvSpPr/>
      </xdr:nvSpPr>
      <xdr:spPr>
        <a:xfrm>
          <a:off x="162687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146702</xdr:rowOff>
    </xdr:from>
    <xdr:ext cx="405111" cy="259045"/>
    <xdr:sp macro="" textlink="">
      <xdr:nvSpPr>
        <xdr:cNvPr id="407" name="【認定こども園・幼稚園・保育所】&#10;有形固定資産減価償却率該当値テキスト"/>
        <xdr:cNvSpPr txBox="1"/>
      </xdr:nvSpPr>
      <xdr:spPr>
        <a:xfrm>
          <a:off x="16357600"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151130</xdr:rowOff>
    </xdr:from>
    <xdr:to>
      <xdr:col>81</xdr:col>
      <xdr:colOff>101600</xdr:colOff>
      <xdr:row>38</xdr:row>
      <xdr:rowOff>81280</xdr:rowOff>
    </xdr:to>
    <xdr:sp macro="" textlink="">
      <xdr:nvSpPr>
        <xdr:cNvPr id="408" name="楕円 407"/>
        <xdr:cNvSpPr/>
      </xdr:nvSpPr>
      <xdr:spPr>
        <a:xfrm>
          <a:off x="1543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30480</xdr:rowOff>
    </xdr:from>
    <xdr:to>
      <xdr:col>85</xdr:col>
      <xdr:colOff>127000</xdr:colOff>
      <xdr:row>38</xdr:row>
      <xdr:rowOff>47625</xdr:rowOff>
    </xdr:to>
    <xdr:cxnSp macro="">
      <xdr:nvCxnSpPr>
        <xdr:cNvPr id="409" name="直線コネクタ 408"/>
        <xdr:cNvCxnSpPr/>
      </xdr:nvCxnSpPr>
      <xdr:spPr>
        <a:xfrm>
          <a:off x="15481300" y="65455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156845</xdr:rowOff>
    </xdr:from>
    <xdr:to>
      <xdr:col>76</xdr:col>
      <xdr:colOff>165100</xdr:colOff>
      <xdr:row>38</xdr:row>
      <xdr:rowOff>86995</xdr:rowOff>
    </xdr:to>
    <xdr:sp macro="" textlink="">
      <xdr:nvSpPr>
        <xdr:cNvPr id="410" name="楕円 409"/>
        <xdr:cNvSpPr/>
      </xdr:nvSpPr>
      <xdr:spPr>
        <a:xfrm>
          <a:off x="14541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30480</xdr:rowOff>
    </xdr:from>
    <xdr:to>
      <xdr:col>81</xdr:col>
      <xdr:colOff>50800</xdr:colOff>
      <xdr:row>38</xdr:row>
      <xdr:rowOff>36195</xdr:rowOff>
    </xdr:to>
    <xdr:cxnSp macro="">
      <xdr:nvCxnSpPr>
        <xdr:cNvPr id="411" name="直線コネクタ 410"/>
        <xdr:cNvCxnSpPr/>
      </xdr:nvCxnSpPr>
      <xdr:spPr>
        <a:xfrm flipV="1">
          <a:off x="14592300" y="65455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25400</xdr:rowOff>
    </xdr:from>
    <xdr:to>
      <xdr:col>72</xdr:col>
      <xdr:colOff>38100</xdr:colOff>
      <xdr:row>38</xdr:row>
      <xdr:rowOff>127000</xdr:rowOff>
    </xdr:to>
    <xdr:sp macro="" textlink="">
      <xdr:nvSpPr>
        <xdr:cNvPr id="412" name="楕円 411"/>
        <xdr:cNvSpPr/>
      </xdr:nvSpPr>
      <xdr:spPr>
        <a:xfrm>
          <a:off x="1365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36195</xdr:rowOff>
    </xdr:from>
    <xdr:to>
      <xdr:col>76</xdr:col>
      <xdr:colOff>114300</xdr:colOff>
      <xdr:row>38</xdr:row>
      <xdr:rowOff>76200</xdr:rowOff>
    </xdr:to>
    <xdr:cxnSp macro="">
      <xdr:nvCxnSpPr>
        <xdr:cNvPr id="413" name="直線コネクタ 412"/>
        <xdr:cNvCxnSpPr/>
      </xdr:nvCxnSpPr>
      <xdr:spPr>
        <a:xfrm flipV="1">
          <a:off x="13703300" y="65512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14"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15" name="n_2aveValue【認定こども園・幼稚園・保育所】&#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416" name="n_3aveValue【認定こども園・幼稚園・保育所】&#10;有形固定資産減価償却率"/>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17" name="n_4aveValue【認定こども園・幼稚園・保育所】&#10;有形固定資産減価償却率"/>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72407</xdr:rowOff>
    </xdr:from>
    <xdr:ext cx="405111" cy="259045"/>
    <xdr:sp macro="" textlink="">
      <xdr:nvSpPr>
        <xdr:cNvPr id="418" name="n_1mainValue【認定こども園・幼稚園・保育所】&#10;有形固定資産減価償却率"/>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419" name="n_2mainValue【認定こども園・幼稚園・保育所】&#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118127</xdr:rowOff>
    </xdr:from>
    <xdr:ext cx="405111" cy="259045"/>
    <xdr:sp macro="" textlink="">
      <xdr:nvSpPr>
        <xdr:cNvPr id="420" name="n_3mainValue【認定こども園・幼稚園・保育所】&#10;有形固定資産減価償却率"/>
        <xdr:cNvSpPr txBox="1"/>
      </xdr:nvSpPr>
      <xdr:spPr>
        <a:xfrm>
          <a:off x="13500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44" name="直線コネクタ 443"/>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45"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46" name="直線コネクタ 445"/>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47"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48" name="直線コネクタ 447"/>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49"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51" name="フローチャート: 判断 450"/>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52" name="フローチャート: 判断 451"/>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53" name="フローチャート: 判断 452"/>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120650</xdr:rowOff>
    </xdr:from>
    <xdr:to>
      <xdr:col>98</xdr:col>
      <xdr:colOff>38100</xdr:colOff>
      <xdr:row>40</xdr:row>
      <xdr:rowOff>50800</xdr:rowOff>
    </xdr:to>
    <xdr:sp macro="" textlink="">
      <xdr:nvSpPr>
        <xdr:cNvPr id="454" name="フローチャート: 判断 453"/>
        <xdr:cNvSpPr/>
      </xdr:nvSpPr>
      <xdr:spPr>
        <a:xfrm>
          <a:off x="18605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154940</xdr:rowOff>
    </xdr:from>
    <xdr:to>
      <xdr:col>116</xdr:col>
      <xdr:colOff>114300</xdr:colOff>
      <xdr:row>41</xdr:row>
      <xdr:rowOff>85090</xdr:rowOff>
    </xdr:to>
    <xdr:sp macro="" textlink="">
      <xdr:nvSpPr>
        <xdr:cNvPr id="460" name="楕円 459"/>
        <xdr:cNvSpPr/>
      </xdr:nvSpPr>
      <xdr:spPr>
        <a:xfrm>
          <a:off x="221107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69867</xdr:rowOff>
    </xdr:from>
    <xdr:ext cx="469744" cy="259045"/>
    <xdr:sp macro="" textlink="">
      <xdr:nvSpPr>
        <xdr:cNvPr id="461" name="【認定こども園・幼稚園・保育所】&#10;一人当たり面積該当値テキスト"/>
        <xdr:cNvSpPr txBox="1"/>
      </xdr:nvSpPr>
      <xdr:spPr>
        <a:xfrm>
          <a:off x="22199600" y="69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162560</xdr:rowOff>
    </xdr:from>
    <xdr:to>
      <xdr:col>112</xdr:col>
      <xdr:colOff>38100</xdr:colOff>
      <xdr:row>41</xdr:row>
      <xdr:rowOff>92710</xdr:rowOff>
    </xdr:to>
    <xdr:sp macro="" textlink="">
      <xdr:nvSpPr>
        <xdr:cNvPr id="462" name="楕円 461"/>
        <xdr:cNvSpPr/>
      </xdr:nvSpPr>
      <xdr:spPr>
        <a:xfrm>
          <a:off x="21272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34290</xdr:rowOff>
    </xdr:from>
    <xdr:to>
      <xdr:col>116</xdr:col>
      <xdr:colOff>63500</xdr:colOff>
      <xdr:row>41</xdr:row>
      <xdr:rowOff>41910</xdr:rowOff>
    </xdr:to>
    <xdr:cxnSp macro="">
      <xdr:nvCxnSpPr>
        <xdr:cNvPr id="463" name="直線コネクタ 462"/>
        <xdr:cNvCxnSpPr/>
      </xdr:nvCxnSpPr>
      <xdr:spPr>
        <a:xfrm flipV="1">
          <a:off x="21323300" y="7063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132080</xdr:rowOff>
    </xdr:from>
    <xdr:to>
      <xdr:col>107</xdr:col>
      <xdr:colOff>101600</xdr:colOff>
      <xdr:row>41</xdr:row>
      <xdr:rowOff>62230</xdr:rowOff>
    </xdr:to>
    <xdr:sp macro="" textlink="">
      <xdr:nvSpPr>
        <xdr:cNvPr id="464" name="楕円 463"/>
        <xdr:cNvSpPr/>
      </xdr:nvSpPr>
      <xdr:spPr>
        <a:xfrm>
          <a:off x="20383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11430</xdr:rowOff>
    </xdr:from>
    <xdr:to>
      <xdr:col>111</xdr:col>
      <xdr:colOff>177800</xdr:colOff>
      <xdr:row>41</xdr:row>
      <xdr:rowOff>41910</xdr:rowOff>
    </xdr:to>
    <xdr:cxnSp macro="">
      <xdr:nvCxnSpPr>
        <xdr:cNvPr id="465" name="直線コネクタ 464"/>
        <xdr:cNvCxnSpPr/>
      </xdr:nvCxnSpPr>
      <xdr:spPr>
        <a:xfrm>
          <a:off x="20434300" y="7040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132080</xdr:rowOff>
    </xdr:from>
    <xdr:to>
      <xdr:col>102</xdr:col>
      <xdr:colOff>165100</xdr:colOff>
      <xdr:row>41</xdr:row>
      <xdr:rowOff>62230</xdr:rowOff>
    </xdr:to>
    <xdr:sp macro="" textlink="">
      <xdr:nvSpPr>
        <xdr:cNvPr id="466" name="楕円 465"/>
        <xdr:cNvSpPr/>
      </xdr:nvSpPr>
      <xdr:spPr>
        <a:xfrm>
          <a:off x="19494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11430</xdr:rowOff>
    </xdr:from>
    <xdr:to>
      <xdr:col>107</xdr:col>
      <xdr:colOff>50800</xdr:colOff>
      <xdr:row>41</xdr:row>
      <xdr:rowOff>11430</xdr:rowOff>
    </xdr:to>
    <xdr:cxnSp macro="">
      <xdr:nvCxnSpPr>
        <xdr:cNvPr id="467" name="直線コネクタ 466"/>
        <xdr:cNvCxnSpPr/>
      </xdr:nvCxnSpPr>
      <xdr:spPr>
        <a:xfrm>
          <a:off x="19545300" y="704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468" name="n_1aveValue【認定こども園・幼稚園・保育所】&#10;一人当たり面積"/>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469" name="n_2aveValue【認定こども園・幼稚園・保育所】&#10;一人当たり面積"/>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470" name="n_3aveValue【認定こども園・幼稚園・保育所】&#10;一人当たり面積"/>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67327</xdr:rowOff>
    </xdr:from>
    <xdr:ext cx="469744" cy="259045"/>
    <xdr:sp macro="" textlink="">
      <xdr:nvSpPr>
        <xdr:cNvPr id="471" name="n_4aveValue【認定こども園・幼稚園・保育所】&#10;一人当たり面積"/>
        <xdr:cNvSpPr txBox="1"/>
      </xdr:nvSpPr>
      <xdr:spPr>
        <a:xfrm>
          <a:off x="18421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83837</xdr:rowOff>
    </xdr:from>
    <xdr:ext cx="469744" cy="259045"/>
    <xdr:sp macro="" textlink="">
      <xdr:nvSpPr>
        <xdr:cNvPr id="472" name="n_1mainValue【認定こども園・幼稚園・保育所】&#10;一人当たり面積"/>
        <xdr:cNvSpPr txBox="1"/>
      </xdr:nvSpPr>
      <xdr:spPr>
        <a:xfrm>
          <a:off x="21075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53357</xdr:rowOff>
    </xdr:from>
    <xdr:ext cx="469744" cy="259045"/>
    <xdr:sp macro="" textlink="">
      <xdr:nvSpPr>
        <xdr:cNvPr id="473" name="n_2mainValue【認定こども園・幼稚園・保育所】&#10;一人当たり面積"/>
        <xdr:cNvSpPr txBox="1"/>
      </xdr:nvSpPr>
      <xdr:spPr>
        <a:xfrm>
          <a:off x="20199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53357</xdr:rowOff>
    </xdr:from>
    <xdr:ext cx="469744" cy="259045"/>
    <xdr:sp macro="" textlink="">
      <xdr:nvSpPr>
        <xdr:cNvPr id="474" name="n_3mainValue【認定こども園・幼稚園・保育所】&#10;一人当たり面積"/>
        <xdr:cNvSpPr txBox="1"/>
      </xdr:nvSpPr>
      <xdr:spPr>
        <a:xfrm>
          <a:off x="19310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5" name="テキスト ボックス 4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6" name="直線コネクタ 4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7" name="テキスト ボックス 48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8" name="直線コネクタ 4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9" name="テキスト ボックス 4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0" name="直線コネクタ 4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1" name="テキスト ボックス 4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2" name="直線コネクタ 4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3" name="テキスト ボックス 4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4" name="直線コネクタ 4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5" name="テキスト ボックス 4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6" name="直線コネクタ 4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7" name="テキスト ボックス 49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168184</xdr:rowOff>
    </xdr:from>
    <xdr:to>
      <xdr:col>85</xdr:col>
      <xdr:colOff>126364</xdr:colOff>
      <xdr:row>64</xdr:row>
      <xdr:rowOff>101237</xdr:rowOff>
    </xdr:to>
    <xdr:cxnSp macro="">
      <xdr:nvCxnSpPr>
        <xdr:cNvPr id="501" name="直線コネクタ 500"/>
        <xdr:cNvCxnSpPr/>
      </xdr:nvCxnSpPr>
      <xdr:spPr>
        <a:xfrm flipV="1">
          <a:off x="16318864" y="959793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105064</xdr:rowOff>
    </xdr:from>
    <xdr:ext cx="405111" cy="259045"/>
    <xdr:sp macro="" textlink="">
      <xdr:nvSpPr>
        <xdr:cNvPr id="502" name="【学校施設】&#10;有形固定資産減価償却率最小値テキスト"/>
        <xdr:cNvSpPr txBox="1"/>
      </xdr:nvSpPr>
      <xdr:spPr>
        <a:xfrm>
          <a:off x="16357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101237</xdr:rowOff>
    </xdr:from>
    <xdr:to>
      <xdr:col>86</xdr:col>
      <xdr:colOff>25400</xdr:colOff>
      <xdr:row>64</xdr:row>
      <xdr:rowOff>101237</xdr:rowOff>
    </xdr:to>
    <xdr:cxnSp macro="">
      <xdr:nvCxnSpPr>
        <xdr:cNvPr id="503" name="直線コネクタ 502"/>
        <xdr:cNvCxnSpPr/>
      </xdr:nvCxnSpPr>
      <xdr:spPr>
        <a:xfrm>
          <a:off x="16230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114861</xdr:rowOff>
    </xdr:from>
    <xdr:ext cx="405111" cy="259045"/>
    <xdr:sp macro="" textlink="">
      <xdr:nvSpPr>
        <xdr:cNvPr id="504" name="【学校施設】&#10;有形固定資産減価償却率最大値テキスト"/>
        <xdr:cNvSpPr txBox="1"/>
      </xdr:nvSpPr>
      <xdr:spPr>
        <a:xfrm>
          <a:off x="16357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168184</xdr:rowOff>
    </xdr:from>
    <xdr:to>
      <xdr:col>86</xdr:col>
      <xdr:colOff>25400</xdr:colOff>
      <xdr:row>55</xdr:row>
      <xdr:rowOff>168184</xdr:rowOff>
    </xdr:to>
    <xdr:cxnSp macro="">
      <xdr:nvCxnSpPr>
        <xdr:cNvPr id="505" name="直線コネクタ 504"/>
        <xdr:cNvCxnSpPr/>
      </xdr:nvCxnSpPr>
      <xdr:spPr>
        <a:xfrm>
          <a:off x="16230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40657</xdr:rowOff>
    </xdr:from>
    <xdr:ext cx="405111" cy="259045"/>
    <xdr:sp macro="" textlink="">
      <xdr:nvSpPr>
        <xdr:cNvPr id="506" name="【学校施設】&#10;有形固定資産減価償却率平均値テキスト"/>
        <xdr:cNvSpPr txBox="1"/>
      </xdr:nvSpPr>
      <xdr:spPr>
        <a:xfrm>
          <a:off x="16357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507" name="フローチャート: 判断 506"/>
        <xdr:cNvSpPr/>
      </xdr:nvSpPr>
      <xdr:spPr>
        <a:xfrm>
          <a:off x="16268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08" name="フローチャート: 判断 507"/>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09" name="フローチャート: 判断 508"/>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510" name="フローチャート: 判断 509"/>
        <xdr:cNvSpPr/>
      </xdr:nvSpPr>
      <xdr:spPr>
        <a:xfrm>
          <a:off x="13652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11249</xdr:rowOff>
    </xdr:from>
    <xdr:to>
      <xdr:col>67</xdr:col>
      <xdr:colOff>101600</xdr:colOff>
      <xdr:row>58</xdr:row>
      <xdr:rowOff>112849</xdr:rowOff>
    </xdr:to>
    <xdr:sp macro="" textlink="">
      <xdr:nvSpPr>
        <xdr:cNvPr id="511" name="フローチャート: 判断 510"/>
        <xdr:cNvSpPr/>
      </xdr:nvSpPr>
      <xdr:spPr>
        <a:xfrm>
          <a:off x="12763500" y="99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60234</xdr:rowOff>
    </xdr:from>
    <xdr:to>
      <xdr:col>85</xdr:col>
      <xdr:colOff>177800</xdr:colOff>
      <xdr:row>60</xdr:row>
      <xdr:rowOff>161834</xdr:rowOff>
    </xdr:to>
    <xdr:sp macro="" textlink="">
      <xdr:nvSpPr>
        <xdr:cNvPr id="517" name="楕円 516"/>
        <xdr:cNvSpPr/>
      </xdr:nvSpPr>
      <xdr:spPr>
        <a:xfrm>
          <a:off x="162687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38661</xdr:rowOff>
    </xdr:from>
    <xdr:ext cx="405111" cy="259045"/>
    <xdr:sp macro="" textlink="">
      <xdr:nvSpPr>
        <xdr:cNvPr id="518" name="【学校施設】&#10;有形固定資産減価償却率該当値テキスト"/>
        <xdr:cNvSpPr txBox="1"/>
      </xdr:nvSpPr>
      <xdr:spPr>
        <a:xfrm>
          <a:off x="16357600"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151674</xdr:rowOff>
    </xdr:from>
    <xdr:to>
      <xdr:col>81</xdr:col>
      <xdr:colOff>101600</xdr:colOff>
      <xdr:row>61</xdr:row>
      <xdr:rowOff>81824</xdr:rowOff>
    </xdr:to>
    <xdr:sp macro="" textlink="">
      <xdr:nvSpPr>
        <xdr:cNvPr id="519" name="楕円 518"/>
        <xdr:cNvSpPr/>
      </xdr:nvSpPr>
      <xdr:spPr>
        <a:xfrm>
          <a:off x="15430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111034</xdr:rowOff>
    </xdr:from>
    <xdr:to>
      <xdr:col>85</xdr:col>
      <xdr:colOff>127000</xdr:colOff>
      <xdr:row>61</xdr:row>
      <xdr:rowOff>31024</xdr:rowOff>
    </xdr:to>
    <xdr:cxnSp macro="">
      <xdr:nvCxnSpPr>
        <xdr:cNvPr id="520" name="直線コネクタ 519"/>
        <xdr:cNvCxnSpPr/>
      </xdr:nvCxnSpPr>
      <xdr:spPr>
        <a:xfrm flipV="1">
          <a:off x="15481300" y="1039803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104322</xdr:rowOff>
    </xdr:from>
    <xdr:to>
      <xdr:col>76</xdr:col>
      <xdr:colOff>165100</xdr:colOff>
      <xdr:row>62</xdr:row>
      <xdr:rowOff>34472</xdr:rowOff>
    </xdr:to>
    <xdr:sp macro="" textlink="">
      <xdr:nvSpPr>
        <xdr:cNvPr id="521" name="楕円 520"/>
        <xdr:cNvSpPr/>
      </xdr:nvSpPr>
      <xdr:spPr>
        <a:xfrm>
          <a:off x="14541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31024</xdr:rowOff>
    </xdr:from>
    <xdr:to>
      <xdr:col>81</xdr:col>
      <xdr:colOff>50800</xdr:colOff>
      <xdr:row>61</xdr:row>
      <xdr:rowOff>155122</xdr:rowOff>
    </xdr:to>
    <xdr:cxnSp macro="">
      <xdr:nvCxnSpPr>
        <xdr:cNvPr id="522" name="直線コネクタ 521"/>
        <xdr:cNvCxnSpPr/>
      </xdr:nvCxnSpPr>
      <xdr:spPr>
        <a:xfrm flipV="1">
          <a:off x="14592300" y="10489474"/>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140244</xdr:rowOff>
    </xdr:from>
    <xdr:to>
      <xdr:col>72</xdr:col>
      <xdr:colOff>38100</xdr:colOff>
      <xdr:row>62</xdr:row>
      <xdr:rowOff>70394</xdr:rowOff>
    </xdr:to>
    <xdr:sp macro="" textlink="">
      <xdr:nvSpPr>
        <xdr:cNvPr id="523" name="楕円 522"/>
        <xdr:cNvSpPr/>
      </xdr:nvSpPr>
      <xdr:spPr>
        <a:xfrm>
          <a:off x="13652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155122</xdr:rowOff>
    </xdr:from>
    <xdr:to>
      <xdr:col>76</xdr:col>
      <xdr:colOff>114300</xdr:colOff>
      <xdr:row>62</xdr:row>
      <xdr:rowOff>19594</xdr:rowOff>
    </xdr:to>
    <xdr:cxnSp macro="">
      <xdr:nvCxnSpPr>
        <xdr:cNvPr id="524" name="直線コネクタ 523"/>
        <xdr:cNvCxnSpPr/>
      </xdr:nvCxnSpPr>
      <xdr:spPr>
        <a:xfrm flipV="1">
          <a:off x="13703300" y="106135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25"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26"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57530</xdr:rowOff>
    </xdr:from>
    <xdr:ext cx="405111" cy="259045"/>
    <xdr:sp macro="" textlink="">
      <xdr:nvSpPr>
        <xdr:cNvPr id="527" name="n_3aveValue【学校施設】&#10;有形固定資産減価償却率"/>
        <xdr:cNvSpPr txBox="1"/>
      </xdr:nvSpPr>
      <xdr:spPr>
        <a:xfrm>
          <a:off x="13500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129376</xdr:rowOff>
    </xdr:from>
    <xdr:ext cx="405111" cy="259045"/>
    <xdr:sp macro="" textlink="">
      <xdr:nvSpPr>
        <xdr:cNvPr id="528" name="n_4aveValue【学校施設】&#10;有形固定資産減価償却率"/>
        <xdr:cNvSpPr txBox="1"/>
      </xdr:nvSpPr>
      <xdr:spPr>
        <a:xfrm>
          <a:off x="126117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72951</xdr:rowOff>
    </xdr:from>
    <xdr:ext cx="405111" cy="259045"/>
    <xdr:sp macro="" textlink="">
      <xdr:nvSpPr>
        <xdr:cNvPr id="529" name="n_1mainValue【学校施設】&#10;有形固定資産減価償却率"/>
        <xdr:cNvSpPr txBox="1"/>
      </xdr:nvSpPr>
      <xdr:spPr>
        <a:xfrm>
          <a:off x="15266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530" name="n_2mainValue【学校施設】&#10;有形固定資産減価償却率"/>
        <xdr:cNvSpPr txBox="1"/>
      </xdr:nvSpPr>
      <xdr:spPr>
        <a:xfrm>
          <a:off x="14389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61521</xdr:rowOff>
    </xdr:from>
    <xdr:ext cx="405111" cy="259045"/>
    <xdr:sp macro="" textlink="">
      <xdr:nvSpPr>
        <xdr:cNvPr id="531" name="n_3mainValue【学校施設】&#10;有形固定資産減価償却率"/>
        <xdr:cNvSpPr txBox="1"/>
      </xdr:nvSpPr>
      <xdr:spPr>
        <a:xfrm>
          <a:off x="135007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2" name="テキスト ボックス 54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43" name="直線コネクタ 54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4" name="テキスト ボックス 54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5" name="直線コネクタ 54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6" name="テキスト ボックス 54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7" name="直線コネクタ 54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8" name="テキスト ボックス 54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9" name="直線コネクタ 54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0" name="テキスト ボックス 54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2" name="テキスト ボックス 5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61264</xdr:rowOff>
    </xdr:from>
    <xdr:to>
      <xdr:col>116</xdr:col>
      <xdr:colOff>62864</xdr:colOff>
      <xdr:row>64</xdr:row>
      <xdr:rowOff>53949</xdr:rowOff>
    </xdr:to>
    <xdr:cxnSp macro="">
      <xdr:nvCxnSpPr>
        <xdr:cNvPr id="554" name="直線コネクタ 553"/>
        <xdr:cNvCxnSpPr/>
      </xdr:nvCxnSpPr>
      <xdr:spPr>
        <a:xfrm flipV="1">
          <a:off x="22160864" y="9491014"/>
          <a:ext cx="0" cy="1535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57776</xdr:rowOff>
    </xdr:from>
    <xdr:ext cx="469744" cy="259045"/>
    <xdr:sp macro="" textlink="">
      <xdr:nvSpPr>
        <xdr:cNvPr id="555" name="【学校施設】&#10;一人当たり面積最小値テキスト"/>
        <xdr:cNvSpPr txBox="1"/>
      </xdr:nvSpPr>
      <xdr:spPr>
        <a:xfrm>
          <a:off x="22199600" y="110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53949</xdr:rowOff>
    </xdr:from>
    <xdr:to>
      <xdr:col>116</xdr:col>
      <xdr:colOff>152400</xdr:colOff>
      <xdr:row>64</xdr:row>
      <xdr:rowOff>53949</xdr:rowOff>
    </xdr:to>
    <xdr:cxnSp macro="">
      <xdr:nvCxnSpPr>
        <xdr:cNvPr id="556" name="直線コネクタ 555"/>
        <xdr:cNvCxnSpPr/>
      </xdr:nvCxnSpPr>
      <xdr:spPr>
        <a:xfrm>
          <a:off x="22072600" y="1102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7941</xdr:rowOff>
    </xdr:from>
    <xdr:ext cx="469744" cy="259045"/>
    <xdr:sp macro="" textlink="">
      <xdr:nvSpPr>
        <xdr:cNvPr id="557" name="【学校施設】&#10;一人当たり面積最大値テキスト"/>
        <xdr:cNvSpPr txBox="1"/>
      </xdr:nvSpPr>
      <xdr:spPr>
        <a:xfrm>
          <a:off x="22199600" y="92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61264</xdr:rowOff>
    </xdr:from>
    <xdr:to>
      <xdr:col>116</xdr:col>
      <xdr:colOff>152400</xdr:colOff>
      <xdr:row>55</xdr:row>
      <xdr:rowOff>61264</xdr:rowOff>
    </xdr:to>
    <xdr:cxnSp macro="">
      <xdr:nvCxnSpPr>
        <xdr:cNvPr id="558" name="直線コネクタ 557"/>
        <xdr:cNvCxnSpPr/>
      </xdr:nvCxnSpPr>
      <xdr:spPr>
        <a:xfrm>
          <a:off x="22072600" y="94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17340</xdr:rowOff>
    </xdr:from>
    <xdr:ext cx="469744" cy="259045"/>
    <xdr:sp macro="" textlink="">
      <xdr:nvSpPr>
        <xdr:cNvPr id="559" name="【学校施設】&#10;一人当たり面積平均値テキスト"/>
        <xdr:cNvSpPr txBox="1"/>
      </xdr:nvSpPr>
      <xdr:spPr>
        <a:xfrm>
          <a:off x="22199600" y="10647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560" name="フローチャート: 判断 559"/>
        <xdr:cNvSpPr/>
      </xdr:nvSpPr>
      <xdr:spPr>
        <a:xfrm>
          <a:off x="22110700" y="1079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163170</xdr:rowOff>
    </xdr:from>
    <xdr:to>
      <xdr:col>112</xdr:col>
      <xdr:colOff>38100</xdr:colOff>
      <xdr:row>63</xdr:row>
      <xdr:rowOff>93320</xdr:rowOff>
    </xdr:to>
    <xdr:sp macro="" textlink="">
      <xdr:nvSpPr>
        <xdr:cNvPr id="561" name="フローチャート: 判断 560"/>
        <xdr:cNvSpPr/>
      </xdr:nvSpPr>
      <xdr:spPr>
        <a:xfrm>
          <a:off x="21272500" y="107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169113</xdr:rowOff>
    </xdr:from>
    <xdr:to>
      <xdr:col>107</xdr:col>
      <xdr:colOff>101600</xdr:colOff>
      <xdr:row>63</xdr:row>
      <xdr:rowOff>99263</xdr:rowOff>
    </xdr:to>
    <xdr:sp macro="" textlink="">
      <xdr:nvSpPr>
        <xdr:cNvPr id="562" name="フローチャート: 判断 561"/>
        <xdr:cNvSpPr/>
      </xdr:nvSpPr>
      <xdr:spPr>
        <a:xfrm>
          <a:off x="20383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5435</xdr:rowOff>
    </xdr:from>
    <xdr:to>
      <xdr:col>102</xdr:col>
      <xdr:colOff>165100</xdr:colOff>
      <xdr:row>63</xdr:row>
      <xdr:rowOff>107035</xdr:rowOff>
    </xdr:to>
    <xdr:sp macro="" textlink="">
      <xdr:nvSpPr>
        <xdr:cNvPr id="563" name="フローチャート: 判断 562"/>
        <xdr:cNvSpPr/>
      </xdr:nvSpPr>
      <xdr:spPr>
        <a:xfrm>
          <a:off x="19494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xdr:rowOff>
    </xdr:from>
    <xdr:to>
      <xdr:col>98</xdr:col>
      <xdr:colOff>38100</xdr:colOff>
      <xdr:row>63</xdr:row>
      <xdr:rowOff>103378</xdr:rowOff>
    </xdr:to>
    <xdr:sp macro="" textlink="">
      <xdr:nvSpPr>
        <xdr:cNvPr id="564" name="フローチャート: 判断 563"/>
        <xdr:cNvSpPr/>
      </xdr:nvSpPr>
      <xdr:spPr>
        <a:xfrm>
          <a:off x="18605500" y="1080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5" name="テキスト ボックス 5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6" name="テキスト ボックス 5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7" name="テキスト ボックス 5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8" name="テキスト ボックス 5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9" name="テキスト ボックス 5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48413</xdr:rowOff>
    </xdr:from>
    <xdr:to>
      <xdr:col>116</xdr:col>
      <xdr:colOff>114300</xdr:colOff>
      <xdr:row>63</xdr:row>
      <xdr:rowOff>150013</xdr:rowOff>
    </xdr:to>
    <xdr:sp macro="" textlink="">
      <xdr:nvSpPr>
        <xdr:cNvPr id="570" name="楕円 569"/>
        <xdr:cNvSpPr/>
      </xdr:nvSpPr>
      <xdr:spPr>
        <a:xfrm>
          <a:off x="22110700" y="1084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144340</xdr:rowOff>
    </xdr:from>
    <xdr:ext cx="469744" cy="259045"/>
    <xdr:sp macro="" textlink="">
      <xdr:nvSpPr>
        <xdr:cNvPr id="571" name="【学校施設】&#10;一人当たり面積該当値テキスト"/>
        <xdr:cNvSpPr txBox="1"/>
      </xdr:nvSpPr>
      <xdr:spPr>
        <a:xfrm>
          <a:off x="22199600" y="107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64871</xdr:rowOff>
    </xdr:from>
    <xdr:to>
      <xdr:col>112</xdr:col>
      <xdr:colOff>38100</xdr:colOff>
      <xdr:row>63</xdr:row>
      <xdr:rowOff>166471</xdr:rowOff>
    </xdr:to>
    <xdr:sp macro="" textlink="">
      <xdr:nvSpPr>
        <xdr:cNvPr id="572" name="楕円 571"/>
        <xdr:cNvSpPr/>
      </xdr:nvSpPr>
      <xdr:spPr>
        <a:xfrm>
          <a:off x="21272500" y="1086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99213</xdr:rowOff>
    </xdr:from>
    <xdr:to>
      <xdr:col>116</xdr:col>
      <xdr:colOff>63500</xdr:colOff>
      <xdr:row>63</xdr:row>
      <xdr:rowOff>115671</xdr:rowOff>
    </xdr:to>
    <xdr:cxnSp macro="">
      <xdr:nvCxnSpPr>
        <xdr:cNvPr id="573" name="直線コネクタ 572"/>
        <xdr:cNvCxnSpPr/>
      </xdr:nvCxnSpPr>
      <xdr:spPr>
        <a:xfrm flipV="1">
          <a:off x="21323300" y="10900563"/>
          <a:ext cx="8382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25553</xdr:rowOff>
    </xdr:from>
    <xdr:to>
      <xdr:col>107</xdr:col>
      <xdr:colOff>101600</xdr:colOff>
      <xdr:row>63</xdr:row>
      <xdr:rowOff>127153</xdr:rowOff>
    </xdr:to>
    <xdr:sp macro="" textlink="">
      <xdr:nvSpPr>
        <xdr:cNvPr id="574" name="楕円 573"/>
        <xdr:cNvSpPr/>
      </xdr:nvSpPr>
      <xdr:spPr>
        <a:xfrm>
          <a:off x="20383500" y="108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76353</xdr:rowOff>
    </xdr:from>
    <xdr:to>
      <xdr:col>111</xdr:col>
      <xdr:colOff>177800</xdr:colOff>
      <xdr:row>63</xdr:row>
      <xdr:rowOff>115671</xdr:rowOff>
    </xdr:to>
    <xdr:cxnSp macro="">
      <xdr:nvCxnSpPr>
        <xdr:cNvPr id="575" name="直線コネクタ 574"/>
        <xdr:cNvCxnSpPr/>
      </xdr:nvCxnSpPr>
      <xdr:spPr>
        <a:xfrm>
          <a:off x="20434300" y="10877703"/>
          <a:ext cx="8890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21895</xdr:rowOff>
    </xdr:from>
    <xdr:to>
      <xdr:col>102</xdr:col>
      <xdr:colOff>165100</xdr:colOff>
      <xdr:row>63</xdr:row>
      <xdr:rowOff>123495</xdr:rowOff>
    </xdr:to>
    <xdr:sp macro="" textlink="">
      <xdr:nvSpPr>
        <xdr:cNvPr id="576" name="楕円 575"/>
        <xdr:cNvSpPr/>
      </xdr:nvSpPr>
      <xdr:spPr>
        <a:xfrm>
          <a:off x="19494500" y="1082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72695</xdr:rowOff>
    </xdr:from>
    <xdr:to>
      <xdr:col>107</xdr:col>
      <xdr:colOff>50800</xdr:colOff>
      <xdr:row>63</xdr:row>
      <xdr:rowOff>76353</xdr:rowOff>
    </xdr:to>
    <xdr:cxnSp macro="">
      <xdr:nvCxnSpPr>
        <xdr:cNvPr id="577" name="直線コネクタ 576"/>
        <xdr:cNvCxnSpPr/>
      </xdr:nvCxnSpPr>
      <xdr:spPr>
        <a:xfrm>
          <a:off x="19545300" y="1087404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109847</xdr:rowOff>
    </xdr:from>
    <xdr:ext cx="469744" cy="259045"/>
    <xdr:sp macro="" textlink="">
      <xdr:nvSpPr>
        <xdr:cNvPr id="578" name="n_1aveValue【学校施設】&#10;一人当たり面積"/>
        <xdr:cNvSpPr txBox="1"/>
      </xdr:nvSpPr>
      <xdr:spPr>
        <a:xfrm>
          <a:off x="21075727" y="105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115790</xdr:rowOff>
    </xdr:from>
    <xdr:ext cx="469744" cy="259045"/>
    <xdr:sp macro="" textlink="">
      <xdr:nvSpPr>
        <xdr:cNvPr id="579" name="n_2aveValue【学校施設】&#10;一人当たり面積"/>
        <xdr:cNvSpPr txBox="1"/>
      </xdr:nvSpPr>
      <xdr:spPr>
        <a:xfrm>
          <a:off x="201994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123562</xdr:rowOff>
    </xdr:from>
    <xdr:ext cx="469744" cy="259045"/>
    <xdr:sp macro="" textlink="">
      <xdr:nvSpPr>
        <xdr:cNvPr id="580" name="n_3aveValue【学校施設】&#10;一人当たり面積"/>
        <xdr:cNvSpPr txBox="1"/>
      </xdr:nvSpPr>
      <xdr:spPr>
        <a:xfrm>
          <a:off x="19310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119905</xdr:rowOff>
    </xdr:from>
    <xdr:ext cx="469744" cy="259045"/>
    <xdr:sp macro="" textlink="">
      <xdr:nvSpPr>
        <xdr:cNvPr id="581" name="n_4aveValue【学校施設】&#10;一人当たり面積"/>
        <xdr:cNvSpPr txBox="1"/>
      </xdr:nvSpPr>
      <xdr:spPr>
        <a:xfrm>
          <a:off x="18421427" y="105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157598</xdr:rowOff>
    </xdr:from>
    <xdr:ext cx="469744" cy="259045"/>
    <xdr:sp macro="" textlink="">
      <xdr:nvSpPr>
        <xdr:cNvPr id="582" name="n_1mainValue【学校施設】&#10;一人当たり面積"/>
        <xdr:cNvSpPr txBox="1"/>
      </xdr:nvSpPr>
      <xdr:spPr>
        <a:xfrm>
          <a:off x="21075727" y="1095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118280</xdr:rowOff>
    </xdr:from>
    <xdr:ext cx="469744" cy="259045"/>
    <xdr:sp macro="" textlink="">
      <xdr:nvSpPr>
        <xdr:cNvPr id="583" name="n_2mainValue【学校施設】&#10;一人当たり面積"/>
        <xdr:cNvSpPr txBox="1"/>
      </xdr:nvSpPr>
      <xdr:spPr>
        <a:xfrm>
          <a:off x="20199427" y="1091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114622</xdr:rowOff>
    </xdr:from>
    <xdr:ext cx="469744" cy="259045"/>
    <xdr:sp macro="" textlink="">
      <xdr:nvSpPr>
        <xdr:cNvPr id="584" name="n_3mainValue【学校施設】&#10;一人当たり面積"/>
        <xdr:cNvSpPr txBox="1"/>
      </xdr:nvSpPr>
      <xdr:spPr>
        <a:xfrm>
          <a:off x="19310427" y="1091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6" name="正方形/長方形 5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7" name="正方形/長方形 5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8" name="正方形/長方形 5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9" name="正方形/長方形 5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0" name="正方形/長方形 5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1" name="正方形/長方形 5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正方形/長方形 5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3" name="テキスト ボックス 5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4" name="直線コネクタ 5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5" name="テキスト ボックス 59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6" name="直線コネクタ 59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7" name="テキスト ボックス 59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8" name="直線コネクタ 59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9" name="テキスト ボックス 59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0" name="直線コネクタ 59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1" name="テキスト ボックス 60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2" name="直線コネクタ 60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3" name="テキスト ボックス 60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4" name="直線コネクタ 60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5" name="テキスト ボックス 60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7" name="テキスト ボックス 60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86</xdr:row>
      <xdr:rowOff>114300</xdr:rowOff>
    </xdr:to>
    <xdr:cxnSp macro="">
      <xdr:nvCxnSpPr>
        <xdr:cNvPr id="609" name="直線コネクタ 608"/>
        <xdr:cNvCxnSpPr/>
      </xdr:nvCxnSpPr>
      <xdr:spPr>
        <a:xfrm flipV="1">
          <a:off x="16318864" y="1341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0"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1" name="直線コネクタ 61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12"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13" name="直線コネクタ 612"/>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614" name="【児童館】&#10;有形固定資産減価償却率平均値テキスト"/>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615" name="フローチャート: 判断 614"/>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6350</xdr:rowOff>
    </xdr:from>
    <xdr:to>
      <xdr:col>81</xdr:col>
      <xdr:colOff>101600</xdr:colOff>
      <xdr:row>81</xdr:row>
      <xdr:rowOff>107950</xdr:rowOff>
    </xdr:to>
    <xdr:sp macro="" textlink="">
      <xdr:nvSpPr>
        <xdr:cNvPr id="616" name="フローチャート: 判断 615"/>
        <xdr:cNvSpPr/>
      </xdr:nvSpPr>
      <xdr:spPr>
        <a:xfrm>
          <a:off x="15430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86361</xdr:rowOff>
    </xdr:from>
    <xdr:to>
      <xdr:col>76</xdr:col>
      <xdr:colOff>165100</xdr:colOff>
      <xdr:row>81</xdr:row>
      <xdr:rowOff>16511</xdr:rowOff>
    </xdr:to>
    <xdr:sp macro="" textlink="">
      <xdr:nvSpPr>
        <xdr:cNvPr id="617" name="フローチャート: 判断 616"/>
        <xdr:cNvSpPr/>
      </xdr:nvSpPr>
      <xdr:spPr>
        <a:xfrm>
          <a:off x="14541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38736</xdr:rowOff>
    </xdr:from>
    <xdr:to>
      <xdr:col>72</xdr:col>
      <xdr:colOff>38100</xdr:colOff>
      <xdr:row>80</xdr:row>
      <xdr:rowOff>140336</xdr:rowOff>
    </xdr:to>
    <xdr:sp macro="" textlink="">
      <xdr:nvSpPr>
        <xdr:cNvPr id="618" name="フローチャート: 判断 617"/>
        <xdr:cNvSpPr/>
      </xdr:nvSpPr>
      <xdr:spPr>
        <a:xfrm>
          <a:off x="13652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71120</xdr:rowOff>
    </xdr:from>
    <xdr:to>
      <xdr:col>67</xdr:col>
      <xdr:colOff>101600</xdr:colOff>
      <xdr:row>80</xdr:row>
      <xdr:rowOff>1270</xdr:rowOff>
    </xdr:to>
    <xdr:sp macro="" textlink="">
      <xdr:nvSpPr>
        <xdr:cNvPr id="619" name="フローチャート: 判断 618"/>
        <xdr:cNvSpPr/>
      </xdr:nvSpPr>
      <xdr:spPr>
        <a:xfrm>
          <a:off x="12763500" y="1361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0" name="テキスト ボックス 6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149225</xdr:rowOff>
    </xdr:from>
    <xdr:to>
      <xdr:col>85</xdr:col>
      <xdr:colOff>177800</xdr:colOff>
      <xdr:row>82</xdr:row>
      <xdr:rowOff>79375</xdr:rowOff>
    </xdr:to>
    <xdr:sp macro="" textlink="">
      <xdr:nvSpPr>
        <xdr:cNvPr id="625" name="楕円 624"/>
        <xdr:cNvSpPr/>
      </xdr:nvSpPr>
      <xdr:spPr>
        <a:xfrm>
          <a:off x="162687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127652</xdr:rowOff>
    </xdr:from>
    <xdr:ext cx="405111" cy="259045"/>
    <xdr:sp macro="" textlink="">
      <xdr:nvSpPr>
        <xdr:cNvPr id="626" name="【児童館】&#10;有形固定資産減価償却率該当値テキスト"/>
        <xdr:cNvSpPr txBox="1"/>
      </xdr:nvSpPr>
      <xdr:spPr>
        <a:xfrm>
          <a:off x="16357600"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109220</xdr:rowOff>
    </xdr:from>
    <xdr:to>
      <xdr:col>81</xdr:col>
      <xdr:colOff>101600</xdr:colOff>
      <xdr:row>82</xdr:row>
      <xdr:rowOff>39370</xdr:rowOff>
    </xdr:to>
    <xdr:sp macro="" textlink="">
      <xdr:nvSpPr>
        <xdr:cNvPr id="627" name="楕円 626"/>
        <xdr:cNvSpPr/>
      </xdr:nvSpPr>
      <xdr:spPr>
        <a:xfrm>
          <a:off x="15430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160020</xdr:rowOff>
    </xdr:from>
    <xdr:to>
      <xdr:col>85</xdr:col>
      <xdr:colOff>127000</xdr:colOff>
      <xdr:row>82</xdr:row>
      <xdr:rowOff>28575</xdr:rowOff>
    </xdr:to>
    <xdr:cxnSp macro="">
      <xdr:nvCxnSpPr>
        <xdr:cNvPr id="628" name="直線コネクタ 627"/>
        <xdr:cNvCxnSpPr/>
      </xdr:nvCxnSpPr>
      <xdr:spPr>
        <a:xfrm>
          <a:off x="15481300" y="140474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67311</xdr:rowOff>
    </xdr:from>
    <xdr:to>
      <xdr:col>76</xdr:col>
      <xdr:colOff>165100</xdr:colOff>
      <xdr:row>81</xdr:row>
      <xdr:rowOff>168911</xdr:rowOff>
    </xdr:to>
    <xdr:sp macro="" textlink="">
      <xdr:nvSpPr>
        <xdr:cNvPr id="629" name="楕円 628"/>
        <xdr:cNvSpPr/>
      </xdr:nvSpPr>
      <xdr:spPr>
        <a:xfrm>
          <a:off x="14541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118111</xdr:rowOff>
    </xdr:from>
    <xdr:to>
      <xdr:col>81</xdr:col>
      <xdr:colOff>50800</xdr:colOff>
      <xdr:row>81</xdr:row>
      <xdr:rowOff>160020</xdr:rowOff>
    </xdr:to>
    <xdr:cxnSp macro="">
      <xdr:nvCxnSpPr>
        <xdr:cNvPr id="630" name="直線コネクタ 629"/>
        <xdr:cNvCxnSpPr/>
      </xdr:nvCxnSpPr>
      <xdr:spPr>
        <a:xfrm>
          <a:off x="14592300" y="140055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27305</xdr:rowOff>
    </xdr:from>
    <xdr:to>
      <xdr:col>72</xdr:col>
      <xdr:colOff>38100</xdr:colOff>
      <xdr:row>81</xdr:row>
      <xdr:rowOff>128905</xdr:rowOff>
    </xdr:to>
    <xdr:sp macro="" textlink="">
      <xdr:nvSpPr>
        <xdr:cNvPr id="631" name="楕円 630"/>
        <xdr:cNvSpPr/>
      </xdr:nvSpPr>
      <xdr:spPr>
        <a:xfrm>
          <a:off x="13652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78105</xdr:rowOff>
    </xdr:from>
    <xdr:to>
      <xdr:col>76</xdr:col>
      <xdr:colOff>114300</xdr:colOff>
      <xdr:row>81</xdr:row>
      <xdr:rowOff>118111</xdr:rowOff>
    </xdr:to>
    <xdr:cxnSp macro="">
      <xdr:nvCxnSpPr>
        <xdr:cNvPr id="632" name="直線コネクタ 631"/>
        <xdr:cNvCxnSpPr/>
      </xdr:nvCxnSpPr>
      <xdr:spPr>
        <a:xfrm>
          <a:off x="13703300" y="139655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124477</xdr:rowOff>
    </xdr:from>
    <xdr:ext cx="405111" cy="259045"/>
    <xdr:sp macro="" textlink="">
      <xdr:nvSpPr>
        <xdr:cNvPr id="633" name="n_1aveValue【児童館】&#10;有形固定資産減価償却率"/>
        <xdr:cNvSpPr txBox="1"/>
      </xdr:nvSpPr>
      <xdr:spPr>
        <a:xfrm>
          <a:off x="15266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33038</xdr:rowOff>
    </xdr:from>
    <xdr:ext cx="405111" cy="259045"/>
    <xdr:sp macro="" textlink="">
      <xdr:nvSpPr>
        <xdr:cNvPr id="634" name="n_2aveValue【児童館】&#10;有形固定資産減価償却率"/>
        <xdr:cNvSpPr txBox="1"/>
      </xdr:nvSpPr>
      <xdr:spPr>
        <a:xfrm>
          <a:off x="14389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156863</xdr:rowOff>
    </xdr:from>
    <xdr:ext cx="405111" cy="259045"/>
    <xdr:sp macro="" textlink="">
      <xdr:nvSpPr>
        <xdr:cNvPr id="635" name="n_3aveValue【児童館】&#10;有形固定資産減価償却率"/>
        <xdr:cNvSpPr txBox="1"/>
      </xdr:nvSpPr>
      <xdr:spPr>
        <a:xfrm>
          <a:off x="13500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17797</xdr:rowOff>
    </xdr:from>
    <xdr:ext cx="405111" cy="259045"/>
    <xdr:sp macro="" textlink="">
      <xdr:nvSpPr>
        <xdr:cNvPr id="636" name="n_4aveValue【児童館】&#10;有形固定資産減価償却率"/>
        <xdr:cNvSpPr txBox="1"/>
      </xdr:nvSpPr>
      <xdr:spPr>
        <a:xfrm>
          <a:off x="126117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30497</xdr:rowOff>
    </xdr:from>
    <xdr:ext cx="405111" cy="259045"/>
    <xdr:sp macro="" textlink="">
      <xdr:nvSpPr>
        <xdr:cNvPr id="637" name="n_1mainValue【児童館】&#10;有形固定資産減価償却率"/>
        <xdr:cNvSpPr txBox="1"/>
      </xdr:nvSpPr>
      <xdr:spPr>
        <a:xfrm>
          <a:off x="15266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160038</xdr:rowOff>
    </xdr:from>
    <xdr:ext cx="405111" cy="259045"/>
    <xdr:sp macro="" textlink="">
      <xdr:nvSpPr>
        <xdr:cNvPr id="638" name="n_2mainValue【児童館】&#10;有形固定資産減価償却率"/>
        <xdr:cNvSpPr txBox="1"/>
      </xdr:nvSpPr>
      <xdr:spPr>
        <a:xfrm>
          <a:off x="14389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120032</xdr:rowOff>
    </xdr:from>
    <xdr:ext cx="405111" cy="259045"/>
    <xdr:sp macro="" textlink="">
      <xdr:nvSpPr>
        <xdr:cNvPr id="639" name="n_3mainValue【児童館】&#10;有形固定資産減価償却率"/>
        <xdr:cNvSpPr txBox="1"/>
      </xdr:nvSpPr>
      <xdr:spPr>
        <a:xfrm>
          <a:off x="13500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0" name="直線コネクタ 6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1" name="テキスト ボックス 6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2" name="直線コネクタ 6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3" name="テキスト ボックス 6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4" name="直線コネクタ 6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5" name="テキスト ボックス 6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6" name="直線コネクタ 6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7" name="テキスト ボックス 6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8" name="直線コネクタ 6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9" name="テキスト ボックス 6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63" name="直線コネクタ 662"/>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4"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65" name="直線コネクタ 66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66"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67" name="直線コネクタ 666"/>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68"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69" name="フローチャート: 判断 66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0" name="フローチャート: 判断 66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71" name="フローチャート: 判断 670"/>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2" name="フローチャート: 判断 67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673" name="フローチャート: 判断 672"/>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679" name="楕円 678"/>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680" name="【児童館】&#10;一人当たり面積該当値テキスト"/>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681" name="楕円 680"/>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114300</xdr:rowOff>
    </xdr:to>
    <xdr:cxnSp macro="">
      <xdr:nvCxnSpPr>
        <xdr:cNvPr id="682" name="直線コネクタ 681"/>
        <xdr:cNvCxnSpPr/>
      </xdr:nvCxnSpPr>
      <xdr:spPr>
        <a:xfrm>
          <a:off x="21323300" y="1417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63500</xdr:rowOff>
    </xdr:from>
    <xdr:to>
      <xdr:col>107</xdr:col>
      <xdr:colOff>101600</xdr:colOff>
      <xdr:row>82</xdr:row>
      <xdr:rowOff>165100</xdr:rowOff>
    </xdr:to>
    <xdr:sp macro="" textlink="">
      <xdr:nvSpPr>
        <xdr:cNvPr id="683" name="楕円 682"/>
        <xdr:cNvSpPr/>
      </xdr:nvSpPr>
      <xdr:spPr>
        <a:xfrm>
          <a:off x="20383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114300</xdr:rowOff>
    </xdr:from>
    <xdr:to>
      <xdr:col>111</xdr:col>
      <xdr:colOff>177800</xdr:colOff>
      <xdr:row>82</xdr:row>
      <xdr:rowOff>114300</xdr:rowOff>
    </xdr:to>
    <xdr:cxnSp macro="">
      <xdr:nvCxnSpPr>
        <xdr:cNvPr id="684" name="直線コネクタ 683"/>
        <xdr:cNvCxnSpPr/>
      </xdr:nvCxnSpPr>
      <xdr:spPr>
        <a:xfrm>
          <a:off x="20434300" y="1417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685" name="楕円 684"/>
        <xdr:cNvSpPr/>
      </xdr:nvSpPr>
      <xdr:spPr>
        <a:xfrm>
          <a:off x="19494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114300</xdr:rowOff>
    </xdr:from>
    <xdr:to>
      <xdr:col>107</xdr:col>
      <xdr:colOff>50800</xdr:colOff>
      <xdr:row>82</xdr:row>
      <xdr:rowOff>114300</xdr:rowOff>
    </xdr:to>
    <xdr:cxnSp macro="">
      <xdr:nvCxnSpPr>
        <xdr:cNvPr id="686" name="直線コネクタ 685"/>
        <xdr:cNvCxnSpPr/>
      </xdr:nvCxnSpPr>
      <xdr:spPr>
        <a:xfrm>
          <a:off x="19545300" y="1417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87"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88"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89"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690" name="n_4aveValue【児童館】&#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691" name="n_1mainValue【児童館】&#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692" name="n_2mainValue【児童館】&#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693" name="n_3mainValue【児童館】&#10;一人当たり面積"/>
        <xdr:cNvSpPr txBox="1"/>
      </xdr:nvSpPr>
      <xdr:spPr>
        <a:xfrm>
          <a:off x="19310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類似団体内平均値、全国平均、東京都平均全てと比較して、有形固定資産減価償却率が高くなっている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施設類型は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については、保育所の改修を行い改善を図っていく。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については、再編個別計画に基づく、施設整備計画策定の取り組みを進める。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184,090
179,492
24.36
80,667,857
75,637,291
4,317,234
41,166,136
23,523,599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94488</xdr:rowOff>
    </xdr:from>
    <xdr:to>
      <xdr:col>24</xdr:col>
      <xdr:colOff>62865</xdr:colOff>
      <xdr:row>41</xdr:row>
      <xdr:rowOff>117348</xdr:rowOff>
    </xdr:to>
    <xdr:cxnSp macro="">
      <xdr:nvCxnSpPr>
        <xdr:cNvPr id="55" name="直線コネクタ 54"/>
        <xdr:cNvCxnSpPr/>
      </xdr:nvCxnSpPr>
      <xdr:spPr>
        <a:xfrm flipV="1">
          <a:off x="4634865" y="5923788"/>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121175</xdr:rowOff>
    </xdr:from>
    <xdr:ext cx="405111" cy="259045"/>
    <xdr:sp macro="" textlink="">
      <xdr:nvSpPr>
        <xdr:cNvPr id="56" name="【図書館】&#10;有形固定資産減価償却率最小値テキスト"/>
        <xdr:cNvSpPr txBox="1"/>
      </xdr:nvSpPr>
      <xdr:spPr>
        <a:xfrm>
          <a:off x="4673600" y="715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117348</xdr:rowOff>
    </xdr:from>
    <xdr:to>
      <xdr:col>24</xdr:col>
      <xdr:colOff>152400</xdr:colOff>
      <xdr:row>41</xdr:row>
      <xdr:rowOff>117348</xdr:rowOff>
    </xdr:to>
    <xdr:cxnSp macro="">
      <xdr:nvCxnSpPr>
        <xdr:cNvPr id="57" name="直線コネクタ 56"/>
        <xdr:cNvCxnSpPr/>
      </xdr:nvCxnSpPr>
      <xdr:spPr>
        <a:xfrm>
          <a:off x="4546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41165</xdr:rowOff>
    </xdr:from>
    <xdr:ext cx="405111" cy="259045"/>
    <xdr:sp macro="" textlink="">
      <xdr:nvSpPr>
        <xdr:cNvPr id="58" name="【図書館】&#10;有形固定資産減価償却率最大値テキスト"/>
        <xdr:cNvSpPr txBox="1"/>
      </xdr:nvSpPr>
      <xdr:spPr>
        <a:xfrm>
          <a:off x="4673600" y="569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94488</xdr:rowOff>
    </xdr:from>
    <xdr:to>
      <xdr:col>24</xdr:col>
      <xdr:colOff>152400</xdr:colOff>
      <xdr:row>34</xdr:row>
      <xdr:rowOff>94488</xdr:rowOff>
    </xdr:to>
    <xdr:cxnSp macro="">
      <xdr:nvCxnSpPr>
        <xdr:cNvPr id="59" name="直線コネクタ 58"/>
        <xdr:cNvCxnSpPr/>
      </xdr:nvCxnSpPr>
      <xdr:spPr>
        <a:xfrm>
          <a:off x="4546600" y="592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106697</xdr:rowOff>
    </xdr:from>
    <xdr:ext cx="405111" cy="259045"/>
    <xdr:sp macro="" textlink="">
      <xdr:nvSpPr>
        <xdr:cNvPr id="60" name="【図書館】&#10;有形固定資産減価償却率平均値テキスト"/>
        <xdr:cNvSpPr txBox="1"/>
      </xdr:nvSpPr>
      <xdr:spPr>
        <a:xfrm>
          <a:off x="46736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1" name="フローチャート: 判断 60"/>
        <xdr:cNvSpPr/>
      </xdr:nvSpPr>
      <xdr:spPr>
        <a:xfrm>
          <a:off x="4584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2" name="フローチャート: 判断 61"/>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66548</xdr:rowOff>
    </xdr:from>
    <xdr:to>
      <xdr:col>15</xdr:col>
      <xdr:colOff>101600</xdr:colOff>
      <xdr:row>37</xdr:row>
      <xdr:rowOff>168148</xdr:rowOff>
    </xdr:to>
    <xdr:sp macro="" textlink="">
      <xdr:nvSpPr>
        <xdr:cNvPr id="63" name="フローチャート: 判断 62"/>
        <xdr:cNvSpPr/>
      </xdr:nvSpPr>
      <xdr:spPr>
        <a:xfrm>
          <a:off x="28575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29972</xdr:rowOff>
    </xdr:from>
    <xdr:to>
      <xdr:col>10</xdr:col>
      <xdr:colOff>165100</xdr:colOff>
      <xdr:row>37</xdr:row>
      <xdr:rowOff>131572</xdr:rowOff>
    </xdr:to>
    <xdr:sp macro="" textlink="">
      <xdr:nvSpPr>
        <xdr:cNvPr id="64" name="フローチャート: 判断 63"/>
        <xdr:cNvSpPr/>
      </xdr:nvSpPr>
      <xdr:spPr>
        <a:xfrm>
          <a:off x="19685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68834</xdr:rowOff>
    </xdr:from>
    <xdr:to>
      <xdr:col>6</xdr:col>
      <xdr:colOff>38100</xdr:colOff>
      <xdr:row>37</xdr:row>
      <xdr:rowOff>170435</xdr:rowOff>
    </xdr:to>
    <xdr:sp macro="" textlink="">
      <xdr:nvSpPr>
        <xdr:cNvPr id="65" name="フローチャート: 判断 64"/>
        <xdr:cNvSpPr/>
      </xdr:nvSpPr>
      <xdr:spPr>
        <a:xfrm>
          <a:off x="1079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109982</xdr:rowOff>
    </xdr:from>
    <xdr:to>
      <xdr:col>24</xdr:col>
      <xdr:colOff>114300</xdr:colOff>
      <xdr:row>38</xdr:row>
      <xdr:rowOff>40132</xdr:rowOff>
    </xdr:to>
    <xdr:sp macro="" textlink="">
      <xdr:nvSpPr>
        <xdr:cNvPr id="71" name="楕円 70"/>
        <xdr:cNvSpPr/>
      </xdr:nvSpPr>
      <xdr:spPr>
        <a:xfrm>
          <a:off x="45847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132859</xdr:rowOff>
    </xdr:from>
    <xdr:ext cx="405111" cy="259045"/>
    <xdr:sp macro="" textlink="">
      <xdr:nvSpPr>
        <xdr:cNvPr id="72" name="【図書館】&#10;有形固定資産減価償却率該当値テキスト"/>
        <xdr:cNvSpPr txBox="1"/>
      </xdr:nvSpPr>
      <xdr:spPr>
        <a:xfrm>
          <a:off x="4673600" y="6305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64262</xdr:rowOff>
    </xdr:from>
    <xdr:to>
      <xdr:col>20</xdr:col>
      <xdr:colOff>38100</xdr:colOff>
      <xdr:row>37</xdr:row>
      <xdr:rowOff>165862</xdr:rowOff>
    </xdr:to>
    <xdr:sp macro="" textlink="">
      <xdr:nvSpPr>
        <xdr:cNvPr id="73" name="楕円 72"/>
        <xdr:cNvSpPr/>
      </xdr:nvSpPr>
      <xdr:spPr>
        <a:xfrm>
          <a:off x="3746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115062</xdr:rowOff>
    </xdr:from>
    <xdr:to>
      <xdr:col>24</xdr:col>
      <xdr:colOff>63500</xdr:colOff>
      <xdr:row>37</xdr:row>
      <xdr:rowOff>160782</xdr:rowOff>
    </xdr:to>
    <xdr:cxnSp macro="">
      <xdr:nvCxnSpPr>
        <xdr:cNvPr id="74" name="直線コネクタ 73"/>
        <xdr:cNvCxnSpPr/>
      </xdr:nvCxnSpPr>
      <xdr:spPr>
        <a:xfrm>
          <a:off x="3797300" y="64587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18542</xdr:rowOff>
    </xdr:from>
    <xdr:to>
      <xdr:col>15</xdr:col>
      <xdr:colOff>101600</xdr:colOff>
      <xdr:row>37</xdr:row>
      <xdr:rowOff>120142</xdr:rowOff>
    </xdr:to>
    <xdr:sp macro="" textlink="">
      <xdr:nvSpPr>
        <xdr:cNvPr id="75" name="楕円 74"/>
        <xdr:cNvSpPr/>
      </xdr:nvSpPr>
      <xdr:spPr>
        <a:xfrm>
          <a:off x="2857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69342</xdr:rowOff>
    </xdr:from>
    <xdr:to>
      <xdr:col>19</xdr:col>
      <xdr:colOff>177800</xdr:colOff>
      <xdr:row>37</xdr:row>
      <xdr:rowOff>115062</xdr:rowOff>
    </xdr:to>
    <xdr:cxnSp macro="">
      <xdr:nvCxnSpPr>
        <xdr:cNvPr id="76" name="直線コネクタ 75"/>
        <xdr:cNvCxnSpPr/>
      </xdr:nvCxnSpPr>
      <xdr:spPr>
        <a:xfrm>
          <a:off x="2908300" y="64129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144272</xdr:rowOff>
    </xdr:from>
    <xdr:to>
      <xdr:col>10</xdr:col>
      <xdr:colOff>165100</xdr:colOff>
      <xdr:row>37</xdr:row>
      <xdr:rowOff>74422</xdr:rowOff>
    </xdr:to>
    <xdr:sp macro="" textlink="">
      <xdr:nvSpPr>
        <xdr:cNvPr id="77" name="楕円 76"/>
        <xdr:cNvSpPr/>
      </xdr:nvSpPr>
      <xdr:spPr>
        <a:xfrm>
          <a:off x="1968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23622</xdr:rowOff>
    </xdr:from>
    <xdr:to>
      <xdr:col>15</xdr:col>
      <xdr:colOff>50800</xdr:colOff>
      <xdr:row>37</xdr:row>
      <xdr:rowOff>69342</xdr:rowOff>
    </xdr:to>
    <xdr:cxnSp macro="">
      <xdr:nvCxnSpPr>
        <xdr:cNvPr id="78" name="直線コネクタ 77"/>
        <xdr:cNvCxnSpPr/>
      </xdr:nvCxnSpPr>
      <xdr:spPr>
        <a:xfrm>
          <a:off x="2019300" y="63672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19829</xdr:rowOff>
    </xdr:from>
    <xdr:ext cx="405111" cy="259045"/>
    <xdr:sp macro="" textlink="">
      <xdr:nvSpPr>
        <xdr:cNvPr id="79" name="n_1aveValue【図書館】&#10;有形固定資産減価償却率"/>
        <xdr:cNvSpPr txBox="1"/>
      </xdr:nvSpPr>
      <xdr:spPr>
        <a:xfrm>
          <a:off x="3582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159275</xdr:rowOff>
    </xdr:from>
    <xdr:ext cx="405111" cy="259045"/>
    <xdr:sp macro="" textlink="">
      <xdr:nvSpPr>
        <xdr:cNvPr id="80" name="n_2aveValue【図書館】&#10;有形固定資産減価償却率"/>
        <xdr:cNvSpPr txBox="1"/>
      </xdr:nvSpPr>
      <xdr:spPr>
        <a:xfrm>
          <a:off x="2705744" y="650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122699</xdr:rowOff>
    </xdr:from>
    <xdr:ext cx="405111" cy="259045"/>
    <xdr:sp macro="" textlink="">
      <xdr:nvSpPr>
        <xdr:cNvPr id="81" name="n_3aveValue【図書館】&#10;有形固定資産減価償却率"/>
        <xdr:cNvSpPr txBox="1"/>
      </xdr:nvSpPr>
      <xdr:spPr>
        <a:xfrm>
          <a:off x="1816744" y="646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15511</xdr:rowOff>
    </xdr:from>
    <xdr:ext cx="405111" cy="259045"/>
    <xdr:sp macro="" textlink="">
      <xdr:nvSpPr>
        <xdr:cNvPr id="82" name="n_4aveValue【図書館】&#10;有形固定資産減価償却率"/>
        <xdr:cNvSpPr txBox="1"/>
      </xdr:nvSpPr>
      <xdr:spPr>
        <a:xfrm>
          <a:off x="927744" y="6187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10939</xdr:rowOff>
    </xdr:from>
    <xdr:ext cx="405111" cy="259045"/>
    <xdr:sp macro="" textlink="">
      <xdr:nvSpPr>
        <xdr:cNvPr id="83" name="n_1mainValue【図書館】&#10;有形固定資産減価償却率"/>
        <xdr:cNvSpPr txBox="1"/>
      </xdr:nvSpPr>
      <xdr:spPr>
        <a:xfrm>
          <a:off x="3582044" y="618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136669</xdr:rowOff>
    </xdr:from>
    <xdr:ext cx="405111" cy="259045"/>
    <xdr:sp macro="" textlink="">
      <xdr:nvSpPr>
        <xdr:cNvPr id="84" name="n_2mainValue【図書館】&#10;有形固定資産減価償却率"/>
        <xdr:cNvSpPr txBox="1"/>
      </xdr:nvSpPr>
      <xdr:spPr>
        <a:xfrm>
          <a:off x="27057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90949</xdr:rowOff>
    </xdr:from>
    <xdr:ext cx="405111" cy="259045"/>
    <xdr:sp macro="" textlink="">
      <xdr:nvSpPr>
        <xdr:cNvPr id="85" name="n_3mainValue【図書館】&#10;有形固定資産減価償却率"/>
        <xdr:cNvSpPr txBox="1"/>
      </xdr:nvSpPr>
      <xdr:spPr>
        <a:xfrm>
          <a:off x="1816744"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7" name="直線コネクタ 106"/>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8"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9" name="直線コネクタ 108"/>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0"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1" name="直線コネクタ 110"/>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2"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3" name="フローチャート: 判断 11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4" name="フローチャート: 判断 113"/>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5" name="フローチャート: 判断 114"/>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6" name="フローチャート: 判断 115"/>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17" name="フローチャート: 判断 116"/>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48260</xdr:rowOff>
    </xdr:from>
    <xdr:to>
      <xdr:col>55</xdr:col>
      <xdr:colOff>50800</xdr:colOff>
      <xdr:row>36</xdr:row>
      <xdr:rowOff>149860</xdr:rowOff>
    </xdr:to>
    <xdr:sp macro="" textlink="">
      <xdr:nvSpPr>
        <xdr:cNvPr id="123" name="楕円 122"/>
        <xdr:cNvSpPr/>
      </xdr:nvSpPr>
      <xdr:spPr>
        <a:xfrm>
          <a:off x="10426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71137</xdr:rowOff>
    </xdr:from>
    <xdr:ext cx="469744" cy="259045"/>
    <xdr:sp macro="" textlink="">
      <xdr:nvSpPr>
        <xdr:cNvPr id="124" name="【図書館】&#10;一人当たり面積該当値テキスト"/>
        <xdr:cNvSpPr txBox="1"/>
      </xdr:nvSpPr>
      <xdr:spPr>
        <a:xfrm>
          <a:off x="10515600"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25400</xdr:rowOff>
    </xdr:from>
    <xdr:to>
      <xdr:col>50</xdr:col>
      <xdr:colOff>165100</xdr:colOff>
      <xdr:row>36</xdr:row>
      <xdr:rowOff>127000</xdr:rowOff>
    </xdr:to>
    <xdr:sp macro="" textlink="">
      <xdr:nvSpPr>
        <xdr:cNvPr id="125" name="楕円 124"/>
        <xdr:cNvSpPr/>
      </xdr:nvSpPr>
      <xdr:spPr>
        <a:xfrm>
          <a:off x="958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76200</xdr:rowOff>
    </xdr:from>
    <xdr:to>
      <xdr:col>55</xdr:col>
      <xdr:colOff>0</xdr:colOff>
      <xdr:row>36</xdr:row>
      <xdr:rowOff>99060</xdr:rowOff>
    </xdr:to>
    <xdr:cxnSp macro="">
      <xdr:nvCxnSpPr>
        <xdr:cNvPr id="126" name="直線コネクタ 125"/>
        <xdr:cNvCxnSpPr/>
      </xdr:nvCxnSpPr>
      <xdr:spPr>
        <a:xfrm>
          <a:off x="9639300" y="6248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25400</xdr:rowOff>
    </xdr:from>
    <xdr:to>
      <xdr:col>46</xdr:col>
      <xdr:colOff>38100</xdr:colOff>
      <xdr:row>36</xdr:row>
      <xdr:rowOff>127000</xdr:rowOff>
    </xdr:to>
    <xdr:sp macro="" textlink="">
      <xdr:nvSpPr>
        <xdr:cNvPr id="127" name="楕円 126"/>
        <xdr:cNvSpPr/>
      </xdr:nvSpPr>
      <xdr:spPr>
        <a:xfrm>
          <a:off x="869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76200</xdr:rowOff>
    </xdr:from>
    <xdr:to>
      <xdr:col>50</xdr:col>
      <xdr:colOff>114300</xdr:colOff>
      <xdr:row>36</xdr:row>
      <xdr:rowOff>76200</xdr:rowOff>
    </xdr:to>
    <xdr:cxnSp macro="">
      <xdr:nvCxnSpPr>
        <xdr:cNvPr id="128" name="直線コネクタ 127"/>
        <xdr:cNvCxnSpPr/>
      </xdr:nvCxnSpPr>
      <xdr:spPr>
        <a:xfrm>
          <a:off x="87503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25400</xdr:rowOff>
    </xdr:from>
    <xdr:to>
      <xdr:col>41</xdr:col>
      <xdr:colOff>101600</xdr:colOff>
      <xdr:row>36</xdr:row>
      <xdr:rowOff>127000</xdr:rowOff>
    </xdr:to>
    <xdr:sp macro="" textlink="">
      <xdr:nvSpPr>
        <xdr:cNvPr id="129" name="楕円 128"/>
        <xdr:cNvSpPr/>
      </xdr:nvSpPr>
      <xdr:spPr>
        <a:xfrm>
          <a:off x="781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76200</xdr:rowOff>
    </xdr:from>
    <xdr:to>
      <xdr:col>45</xdr:col>
      <xdr:colOff>177800</xdr:colOff>
      <xdr:row>36</xdr:row>
      <xdr:rowOff>76200</xdr:rowOff>
    </xdr:to>
    <xdr:cxnSp macro="">
      <xdr:nvCxnSpPr>
        <xdr:cNvPr id="130" name="直線コネクタ 129"/>
        <xdr:cNvCxnSpPr/>
      </xdr:nvCxnSpPr>
      <xdr:spPr>
        <a:xfrm>
          <a:off x="78613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1"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32" name="n_2aveValue【図書館】&#10;一人当たり面積"/>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33" name="n_3aveValue【図書館】&#10;一人当たり面積"/>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34" name="n_4aveValue【図書館】&#10;一人当たり面積"/>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143527</xdr:rowOff>
    </xdr:from>
    <xdr:ext cx="469744" cy="259045"/>
    <xdr:sp macro="" textlink="">
      <xdr:nvSpPr>
        <xdr:cNvPr id="135" name="n_1main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143527</xdr:rowOff>
    </xdr:from>
    <xdr:ext cx="469744" cy="259045"/>
    <xdr:sp macro="" textlink="">
      <xdr:nvSpPr>
        <xdr:cNvPr id="136" name="n_2mainValue【図書館】&#10;一人当たり面積"/>
        <xdr:cNvSpPr txBox="1"/>
      </xdr:nvSpPr>
      <xdr:spPr>
        <a:xfrm>
          <a:off x="8515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143527</xdr:rowOff>
    </xdr:from>
    <xdr:ext cx="469744" cy="259045"/>
    <xdr:sp macro="" textlink="">
      <xdr:nvSpPr>
        <xdr:cNvPr id="137" name="n_3mainValue【図書館】&#10;一人当たり面積"/>
        <xdr:cNvSpPr txBox="1"/>
      </xdr:nvSpPr>
      <xdr:spPr>
        <a:xfrm>
          <a:off x="7626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0" name="テキスト ボックス 14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0" name="テキスト ボックス 15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76200</xdr:rowOff>
    </xdr:to>
    <xdr:cxnSp macro="">
      <xdr:nvCxnSpPr>
        <xdr:cNvPr id="162" name="直線コネクタ 161"/>
        <xdr:cNvCxnSpPr/>
      </xdr:nvCxnSpPr>
      <xdr:spPr>
        <a:xfrm flipV="1">
          <a:off x="4634865"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4" name="直線コネクタ 16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6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66" name="直線コネクタ 16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67" name="【体育館・プール】&#10;有形固定資産減価償却率平均値テキスト"/>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68" name="フローチャート: 判断 167"/>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9" name="フローチャート: 判断 168"/>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0" name="フローチャート: 判断 169"/>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71" name="フローチャート: 判断 170"/>
        <xdr:cNvSpPr/>
      </xdr:nvSpPr>
      <xdr:spPr>
        <a:xfrm>
          <a:off x="1968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72" name="フローチャート: 判断 171"/>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78" name="楕円 177"/>
        <xdr:cNvSpPr/>
      </xdr:nvSpPr>
      <xdr:spPr>
        <a:xfrm>
          <a:off x="45847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81932</xdr:rowOff>
    </xdr:from>
    <xdr:ext cx="405111" cy="259045"/>
    <xdr:sp macro="" textlink="">
      <xdr:nvSpPr>
        <xdr:cNvPr id="179" name="【体育館・プール】&#10;有形固定資産減価償却率該当値テキスト"/>
        <xdr:cNvSpPr txBox="1"/>
      </xdr:nvSpPr>
      <xdr:spPr>
        <a:xfrm>
          <a:off x="4673600"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93980</xdr:rowOff>
    </xdr:from>
    <xdr:to>
      <xdr:col>20</xdr:col>
      <xdr:colOff>38100</xdr:colOff>
      <xdr:row>60</xdr:row>
      <xdr:rowOff>24130</xdr:rowOff>
    </xdr:to>
    <xdr:sp macro="" textlink="">
      <xdr:nvSpPr>
        <xdr:cNvPr id="180" name="楕円 179"/>
        <xdr:cNvSpPr/>
      </xdr:nvSpPr>
      <xdr:spPr>
        <a:xfrm>
          <a:off x="3746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144780</xdr:rowOff>
    </xdr:from>
    <xdr:to>
      <xdr:col>24</xdr:col>
      <xdr:colOff>63500</xdr:colOff>
      <xdr:row>59</xdr:row>
      <xdr:rowOff>154305</xdr:rowOff>
    </xdr:to>
    <xdr:cxnSp macro="">
      <xdr:nvCxnSpPr>
        <xdr:cNvPr id="181" name="直線コネクタ 180"/>
        <xdr:cNvCxnSpPr/>
      </xdr:nvCxnSpPr>
      <xdr:spPr>
        <a:xfrm>
          <a:off x="3797300" y="102603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53975</xdr:rowOff>
    </xdr:from>
    <xdr:to>
      <xdr:col>15</xdr:col>
      <xdr:colOff>101600</xdr:colOff>
      <xdr:row>59</xdr:row>
      <xdr:rowOff>155575</xdr:rowOff>
    </xdr:to>
    <xdr:sp macro="" textlink="">
      <xdr:nvSpPr>
        <xdr:cNvPr id="182" name="楕円 181"/>
        <xdr:cNvSpPr/>
      </xdr:nvSpPr>
      <xdr:spPr>
        <a:xfrm>
          <a:off x="2857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104775</xdr:rowOff>
    </xdr:from>
    <xdr:to>
      <xdr:col>19</xdr:col>
      <xdr:colOff>177800</xdr:colOff>
      <xdr:row>59</xdr:row>
      <xdr:rowOff>144780</xdr:rowOff>
    </xdr:to>
    <xdr:cxnSp macro="">
      <xdr:nvCxnSpPr>
        <xdr:cNvPr id="183" name="直線コネクタ 182"/>
        <xdr:cNvCxnSpPr/>
      </xdr:nvCxnSpPr>
      <xdr:spPr>
        <a:xfrm>
          <a:off x="2908300" y="102203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27305</xdr:rowOff>
    </xdr:from>
    <xdr:to>
      <xdr:col>10</xdr:col>
      <xdr:colOff>165100</xdr:colOff>
      <xdr:row>59</xdr:row>
      <xdr:rowOff>128905</xdr:rowOff>
    </xdr:to>
    <xdr:sp macro="" textlink="">
      <xdr:nvSpPr>
        <xdr:cNvPr id="184" name="楕円 183"/>
        <xdr:cNvSpPr/>
      </xdr:nvSpPr>
      <xdr:spPr>
        <a:xfrm>
          <a:off x="1968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78105</xdr:rowOff>
    </xdr:from>
    <xdr:to>
      <xdr:col>15</xdr:col>
      <xdr:colOff>50800</xdr:colOff>
      <xdr:row>59</xdr:row>
      <xdr:rowOff>104775</xdr:rowOff>
    </xdr:to>
    <xdr:cxnSp macro="">
      <xdr:nvCxnSpPr>
        <xdr:cNvPr id="185" name="直線コネクタ 184"/>
        <xdr:cNvCxnSpPr/>
      </xdr:nvCxnSpPr>
      <xdr:spPr>
        <a:xfrm>
          <a:off x="2019300" y="101936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6"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187" name="n_2aveValue【体育館・プール】&#10;有形固定資産減価償却率"/>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135272</xdr:rowOff>
    </xdr:from>
    <xdr:ext cx="405111" cy="259045"/>
    <xdr:sp macro="" textlink="">
      <xdr:nvSpPr>
        <xdr:cNvPr id="188" name="n_3aveValue【体育館・プール】&#10;有形固定資産減価償却率"/>
        <xdr:cNvSpPr txBox="1"/>
      </xdr:nvSpPr>
      <xdr:spPr>
        <a:xfrm>
          <a:off x="1816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189" name="n_4aveValue【体育館・プール】&#10;有形固定資産減価償却率"/>
        <xdr:cNvSpPr txBox="1"/>
      </xdr:nvSpPr>
      <xdr:spPr>
        <a:xfrm>
          <a:off x="927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40657</xdr:rowOff>
    </xdr:from>
    <xdr:ext cx="405111" cy="259045"/>
    <xdr:sp macro="" textlink="">
      <xdr:nvSpPr>
        <xdr:cNvPr id="190" name="n_1mainValue【体育館・プール】&#10;有形固定資産減価償却率"/>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652</xdr:rowOff>
    </xdr:from>
    <xdr:ext cx="405111" cy="259045"/>
    <xdr:sp macro="" textlink="">
      <xdr:nvSpPr>
        <xdr:cNvPr id="191" name="n_2mainValue【体育館・プール】&#10;有形固定資産減価償却率"/>
        <xdr:cNvSpPr txBox="1"/>
      </xdr:nvSpPr>
      <xdr:spPr>
        <a:xfrm>
          <a:off x="2705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145432</xdr:rowOff>
    </xdr:from>
    <xdr:ext cx="405111" cy="259045"/>
    <xdr:sp macro="" textlink="">
      <xdr:nvSpPr>
        <xdr:cNvPr id="192" name="n_3mainValue【体育館・プール】&#10;有形固定資産減価償却率"/>
        <xdr:cNvSpPr txBox="1"/>
      </xdr:nvSpPr>
      <xdr:spPr>
        <a:xfrm>
          <a:off x="1816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3" name="直線コネクタ 20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4" name="テキスト ボックス 20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5" name="直線コネクタ 20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6" name="テキスト ボックス 20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7" name="直線コネクタ 20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8" name="テキスト ボックス 20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9" name="直線コネクタ 20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0" name="テキスト ボックス 20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214" name="直線コネクタ 213"/>
        <xdr:cNvCxnSpPr/>
      </xdr:nvCxnSpPr>
      <xdr:spPr>
        <a:xfrm flipV="1">
          <a:off x="10476865" y="95737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215" name="【体育館・プール】&#10;一人当たり面積最小値テキスト"/>
        <xdr:cNvSpPr txBox="1"/>
      </xdr:nvSpPr>
      <xdr:spPr>
        <a:xfrm>
          <a:off x="10515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216" name="直線コネクタ 215"/>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217" name="【体育館・プール】&#10;一人当たり面積最大値テキスト"/>
        <xdr:cNvSpPr txBox="1"/>
      </xdr:nvSpPr>
      <xdr:spPr>
        <a:xfrm>
          <a:off x="10515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218" name="直線コネクタ 217"/>
        <xdr:cNvCxnSpPr/>
      </xdr:nvCxnSpPr>
      <xdr:spPr>
        <a:xfrm>
          <a:off x="10388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93235</xdr:rowOff>
    </xdr:from>
    <xdr:ext cx="469744" cy="259045"/>
    <xdr:sp macro="" textlink="">
      <xdr:nvSpPr>
        <xdr:cNvPr id="219" name="【体育館・プール】&#10;一人当たり面積平均値テキスト"/>
        <xdr:cNvSpPr txBox="1"/>
      </xdr:nvSpPr>
      <xdr:spPr>
        <a:xfrm>
          <a:off x="10515600" y="1038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20" name="フローチャート: 判断 219"/>
        <xdr:cNvSpPr/>
      </xdr:nvSpPr>
      <xdr:spPr>
        <a:xfrm>
          <a:off x="10426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1" name="フローチャート: 判断 220"/>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22" name="フローチャート: 判断 221"/>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70358</xdr:rowOff>
    </xdr:from>
    <xdr:to>
      <xdr:col>41</xdr:col>
      <xdr:colOff>101600</xdr:colOff>
      <xdr:row>62</xdr:row>
      <xdr:rowOff>508</xdr:rowOff>
    </xdr:to>
    <xdr:sp macro="" textlink="">
      <xdr:nvSpPr>
        <xdr:cNvPr id="223" name="フローチャート: 判断 222"/>
        <xdr:cNvSpPr/>
      </xdr:nvSpPr>
      <xdr:spPr>
        <a:xfrm>
          <a:off x="781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47498</xdr:rowOff>
    </xdr:from>
    <xdr:to>
      <xdr:col>36</xdr:col>
      <xdr:colOff>165100</xdr:colOff>
      <xdr:row>61</xdr:row>
      <xdr:rowOff>149098</xdr:rowOff>
    </xdr:to>
    <xdr:sp macro="" textlink="">
      <xdr:nvSpPr>
        <xdr:cNvPr id="224" name="フローチャート: 判断 223"/>
        <xdr:cNvSpPr/>
      </xdr:nvSpPr>
      <xdr:spPr>
        <a:xfrm>
          <a:off x="6921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93218</xdr:rowOff>
    </xdr:from>
    <xdr:to>
      <xdr:col>55</xdr:col>
      <xdr:colOff>50800</xdr:colOff>
      <xdr:row>62</xdr:row>
      <xdr:rowOff>23368</xdr:rowOff>
    </xdr:to>
    <xdr:sp macro="" textlink="">
      <xdr:nvSpPr>
        <xdr:cNvPr id="230" name="楕円 229"/>
        <xdr:cNvSpPr/>
      </xdr:nvSpPr>
      <xdr:spPr>
        <a:xfrm>
          <a:off x="104267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71645</xdr:rowOff>
    </xdr:from>
    <xdr:ext cx="469744" cy="259045"/>
    <xdr:sp macro="" textlink="">
      <xdr:nvSpPr>
        <xdr:cNvPr id="231" name="【体育館・プール】&#10;一人当たり面積該当値テキスト"/>
        <xdr:cNvSpPr txBox="1"/>
      </xdr:nvSpPr>
      <xdr:spPr>
        <a:xfrm>
          <a:off x="10515600" y="1053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93218</xdr:rowOff>
    </xdr:from>
    <xdr:to>
      <xdr:col>50</xdr:col>
      <xdr:colOff>165100</xdr:colOff>
      <xdr:row>62</xdr:row>
      <xdr:rowOff>23368</xdr:rowOff>
    </xdr:to>
    <xdr:sp macro="" textlink="">
      <xdr:nvSpPr>
        <xdr:cNvPr id="232" name="楕円 231"/>
        <xdr:cNvSpPr/>
      </xdr:nvSpPr>
      <xdr:spPr>
        <a:xfrm>
          <a:off x="95885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144018</xdr:rowOff>
    </xdr:from>
    <xdr:to>
      <xdr:col>55</xdr:col>
      <xdr:colOff>0</xdr:colOff>
      <xdr:row>61</xdr:row>
      <xdr:rowOff>144018</xdr:rowOff>
    </xdr:to>
    <xdr:cxnSp macro="">
      <xdr:nvCxnSpPr>
        <xdr:cNvPr id="233" name="直線コネクタ 232"/>
        <xdr:cNvCxnSpPr/>
      </xdr:nvCxnSpPr>
      <xdr:spPr>
        <a:xfrm>
          <a:off x="9639300" y="10602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93218</xdr:rowOff>
    </xdr:from>
    <xdr:to>
      <xdr:col>46</xdr:col>
      <xdr:colOff>38100</xdr:colOff>
      <xdr:row>62</xdr:row>
      <xdr:rowOff>23368</xdr:rowOff>
    </xdr:to>
    <xdr:sp macro="" textlink="">
      <xdr:nvSpPr>
        <xdr:cNvPr id="234" name="楕円 233"/>
        <xdr:cNvSpPr/>
      </xdr:nvSpPr>
      <xdr:spPr>
        <a:xfrm>
          <a:off x="86995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144018</xdr:rowOff>
    </xdr:from>
    <xdr:to>
      <xdr:col>50</xdr:col>
      <xdr:colOff>114300</xdr:colOff>
      <xdr:row>61</xdr:row>
      <xdr:rowOff>144018</xdr:rowOff>
    </xdr:to>
    <xdr:cxnSp macro="">
      <xdr:nvCxnSpPr>
        <xdr:cNvPr id="235" name="直線コネクタ 234"/>
        <xdr:cNvCxnSpPr/>
      </xdr:nvCxnSpPr>
      <xdr:spPr>
        <a:xfrm>
          <a:off x="8750300" y="1060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88646</xdr:rowOff>
    </xdr:from>
    <xdr:to>
      <xdr:col>41</xdr:col>
      <xdr:colOff>101600</xdr:colOff>
      <xdr:row>62</xdr:row>
      <xdr:rowOff>18796</xdr:rowOff>
    </xdr:to>
    <xdr:sp macro="" textlink="">
      <xdr:nvSpPr>
        <xdr:cNvPr id="236" name="楕円 235"/>
        <xdr:cNvSpPr/>
      </xdr:nvSpPr>
      <xdr:spPr>
        <a:xfrm>
          <a:off x="7810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139446</xdr:rowOff>
    </xdr:from>
    <xdr:to>
      <xdr:col>45</xdr:col>
      <xdr:colOff>177800</xdr:colOff>
      <xdr:row>61</xdr:row>
      <xdr:rowOff>144018</xdr:rowOff>
    </xdr:to>
    <xdr:cxnSp macro="">
      <xdr:nvCxnSpPr>
        <xdr:cNvPr id="237" name="直線コネクタ 236"/>
        <xdr:cNvCxnSpPr/>
      </xdr:nvCxnSpPr>
      <xdr:spPr>
        <a:xfrm>
          <a:off x="7861300" y="10597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38"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39"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17035</xdr:rowOff>
    </xdr:from>
    <xdr:ext cx="469744" cy="259045"/>
    <xdr:sp macro="" textlink="">
      <xdr:nvSpPr>
        <xdr:cNvPr id="240" name="n_3aveValue【体育館・プール】&#10;一人当たり面積"/>
        <xdr:cNvSpPr txBox="1"/>
      </xdr:nvSpPr>
      <xdr:spPr>
        <a:xfrm>
          <a:off x="7626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165625</xdr:rowOff>
    </xdr:from>
    <xdr:ext cx="469744" cy="259045"/>
    <xdr:sp macro="" textlink="">
      <xdr:nvSpPr>
        <xdr:cNvPr id="241" name="n_4aveValue【体育館・プール】&#10;一人当たり面積"/>
        <xdr:cNvSpPr txBox="1"/>
      </xdr:nvSpPr>
      <xdr:spPr>
        <a:xfrm>
          <a:off x="6737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14495</xdr:rowOff>
    </xdr:from>
    <xdr:ext cx="469744" cy="259045"/>
    <xdr:sp macro="" textlink="">
      <xdr:nvSpPr>
        <xdr:cNvPr id="242" name="n_1mainValue【体育館・プール】&#10;一人当たり面積"/>
        <xdr:cNvSpPr txBox="1"/>
      </xdr:nvSpPr>
      <xdr:spPr>
        <a:xfrm>
          <a:off x="93917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14495</xdr:rowOff>
    </xdr:from>
    <xdr:ext cx="469744" cy="259045"/>
    <xdr:sp macro="" textlink="">
      <xdr:nvSpPr>
        <xdr:cNvPr id="243" name="n_2mainValue【体育館・プール】&#10;一人当たり面積"/>
        <xdr:cNvSpPr txBox="1"/>
      </xdr:nvSpPr>
      <xdr:spPr>
        <a:xfrm>
          <a:off x="8515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9923</xdr:rowOff>
    </xdr:from>
    <xdr:ext cx="469744" cy="259045"/>
    <xdr:sp macro="" textlink="">
      <xdr:nvSpPr>
        <xdr:cNvPr id="244" name="n_3mainValue【体育館・プール】&#10;一人当たり面積"/>
        <xdr:cNvSpPr txBox="1"/>
      </xdr:nvSpPr>
      <xdr:spPr>
        <a:xfrm>
          <a:off x="7626427"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7" name="テキスト ボックス 25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7" name="テキスト ボックス 26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44631</xdr:rowOff>
    </xdr:from>
    <xdr:to>
      <xdr:col>24</xdr:col>
      <xdr:colOff>62865</xdr:colOff>
      <xdr:row>85</xdr:row>
      <xdr:rowOff>108313</xdr:rowOff>
    </xdr:to>
    <xdr:cxnSp macro="">
      <xdr:nvCxnSpPr>
        <xdr:cNvPr id="270" name="直線コネクタ 269"/>
        <xdr:cNvCxnSpPr/>
      </xdr:nvCxnSpPr>
      <xdr:spPr>
        <a:xfrm flipV="1">
          <a:off x="4634865" y="1341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71"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72" name="直線コネクタ 271"/>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162758</xdr:rowOff>
    </xdr:from>
    <xdr:ext cx="340478" cy="259045"/>
    <xdr:sp macro="" textlink="">
      <xdr:nvSpPr>
        <xdr:cNvPr id="273" name="【福祉施設】&#10;有形固定資産減価償却率最大値テキスト"/>
        <xdr:cNvSpPr txBox="1"/>
      </xdr:nvSpPr>
      <xdr:spPr>
        <a:xfrm>
          <a:off x="4673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44631</xdr:rowOff>
    </xdr:from>
    <xdr:to>
      <xdr:col>24</xdr:col>
      <xdr:colOff>152400</xdr:colOff>
      <xdr:row>78</xdr:row>
      <xdr:rowOff>44631</xdr:rowOff>
    </xdr:to>
    <xdr:cxnSp macro="">
      <xdr:nvCxnSpPr>
        <xdr:cNvPr id="274" name="直線コネクタ 273"/>
        <xdr:cNvCxnSpPr/>
      </xdr:nvCxnSpPr>
      <xdr:spPr>
        <a:xfrm>
          <a:off x="4546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101616</xdr:rowOff>
    </xdr:from>
    <xdr:ext cx="405111" cy="259045"/>
    <xdr:sp macro="" textlink="">
      <xdr:nvSpPr>
        <xdr:cNvPr id="275" name="【福祉施設】&#10;有形固定資産減価償却率平均値テキスト"/>
        <xdr:cNvSpPr txBox="1"/>
      </xdr:nvSpPr>
      <xdr:spPr>
        <a:xfrm>
          <a:off x="4673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76" name="フローチャート: 判断 275"/>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65677</xdr:rowOff>
    </xdr:from>
    <xdr:to>
      <xdr:col>20</xdr:col>
      <xdr:colOff>38100</xdr:colOff>
      <xdr:row>82</xdr:row>
      <xdr:rowOff>167277</xdr:rowOff>
    </xdr:to>
    <xdr:sp macro="" textlink="">
      <xdr:nvSpPr>
        <xdr:cNvPr id="277" name="フローチャート: 判断 276"/>
        <xdr:cNvSpPr/>
      </xdr:nvSpPr>
      <xdr:spPr>
        <a:xfrm>
          <a:off x="3746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78" name="フローチャート: 判断 27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79" name="フローチャート: 判断 278"/>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101600</xdr:rowOff>
    </xdr:from>
    <xdr:to>
      <xdr:col>6</xdr:col>
      <xdr:colOff>38100</xdr:colOff>
      <xdr:row>82</xdr:row>
      <xdr:rowOff>31750</xdr:rowOff>
    </xdr:to>
    <xdr:sp macro="" textlink="">
      <xdr:nvSpPr>
        <xdr:cNvPr id="280" name="フローチャート: 判断 279"/>
        <xdr:cNvSpPr/>
      </xdr:nvSpPr>
      <xdr:spPr>
        <a:xfrm>
          <a:off x="1079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64044</xdr:rowOff>
    </xdr:from>
    <xdr:to>
      <xdr:col>24</xdr:col>
      <xdr:colOff>114300</xdr:colOff>
      <xdr:row>83</xdr:row>
      <xdr:rowOff>165644</xdr:rowOff>
    </xdr:to>
    <xdr:sp macro="" textlink="">
      <xdr:nvSpPr>
        <xdr:cNvPr id="286" name="楕円 285"/>
        <xdr:cNvSpPr/>
      </xdr:nvSpPr>
      <xdr:spPr>
        <a:xfrm>
          <a:off x="45847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42471</xdr:rowOff>
    </xdr:from>
    <xdr:ext cx="405111" cy="259045"/>
    <xdr:sp macro="" textlink="">
      <xdr:nvSpPr>
        <xdr:cNvPr id="287" name="【福祉施設】&#10;有形固定資産減価償却率該当値テキスト"/>
        <xdr:cNvSpPr txBox="1"/>
      </xdr:nvSpPr>
      <xdr:spPr>
        <a:xfrm>
          <a:off x="4673600"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36286</xdr:rowOff>
    </xdr:from>
    <xdr:to>
      <xdr:col>20</xdr:col>
      <xdr:colOff>38100</xdr:colOff>
      <xdr:row>83</xdr:row>
      <xdr:rowOff>137886</xdr:rowOff>
    </xdr:to>
    <xdr:sp macro="" textlink="">
      <xdr:nvSpPr>
        <xdr:cNvPr id="288" name="楕円 287"/>
        <xdr:cNvSpPr/>
      </xdr:nvSpPr>
      <xdr:spPr>
        <a:xfrm>
          <a:off x="3746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87086</xdr:rowOff>
    </xdr:from>
    <xdr:to>
      <xdr:col>24</xdr:col>
      <xdr:colOff>63500</xdr:colOff>
      <xdr:row>83</xdr:row>
      <xdr:rowOff>114844</xdr:rowOff>
    </xdr:to>
    <xdr:cxnSp macro="">
      <xdr:nvCxnSpPr>
        <xdr:cNvPr id="289" name="直線コネクタ 288"/>
        <xdr:cNvCxnSpPr/>
      </xdr:nvCxnSpPr>
      <xdr:spPr>
        <a:xfrm>
          <a:off x="3797300" y="1431743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5262</xdr:rowOff>
    </xdr:from>
    <xdr:to>
      <xdr:col>15</xdr:col>
      <xdr:colOff>101600</xdr:colOff>
      <xdr:row>83</xdr:row>
      <xdr:rowOff>106862</xdr:rowOff>
    </xdr:to>
    <xdr:sp macro="" textlink="">
      <xdr:nvSpPr>
        <xdr:cNvPr id="290" name="楕円 289"/>
        <xdr:cNvSpPr/>
      </xdr:nvSpPr>
      <xdr:spPr>
        <a:xfrm>
          <a:off x="2857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56062</xdr:rowOff>
    </xdr:from>
    <xdr:to>
      <xdr:col>19</xdr:col>
      <xdr:colOff>177800</xdr:colOff>
      <xdr:row>83</xdr:row>
      <xdr:rowOff>87086</xdr:rowOff>
    </xdr:to>
    <xdr:cxnSp macro="">
      <xdr:nvCxnSpPr>
        <xdr:cNvPr id="291" name="直線コネクタ 290"/>
        <xdr:cNvCxnSpPr/>
      </xdr:nvCxnSpPr>
      <xdr:spPr>
        <a:xfrm>
          <a:off x="2908300" y="1428641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2" name="楕円 291"/>
        <xdr:cNvSpPr/>
      </xdr:nvSpPr>
      <xdr:spPr>
        <a:xfrm>
          <a:off x="1968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15239</xdr:rowOff>
    </xdr:from>
    <xdr:to>
      <xdr:col>15</xdr:col>
      <xdr:colOff>50800</xdr:colOff>
      <xdr:row>83</xdr:row>
      <xdr:rowOff>56062</xdr:rowOff>
    </xdr:to>
    <xdr:cxnSp macro="">
      <xdr:nvCxnSpPr>
        <xdr:cNvPr id="293" name="直線コネクタ 292"/>
        <xdr:cNvCxnSpPr/>
      </xdr:nvCxnSpPr>
      <xdr:spPr>
        <a:xfrm>
          <a:off x="2019300" y="14245589"/>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12354</xdr:rowOff>
    </xdr:from>
    <xdr:ext cx="405111" cy="259045"/>
    <xdr:sp macro="" textlink="">
      <xdr:nvSpPr>
        <xdr:cNvPr id="294" name="n_1aveValue【福祉施設】&#10;有形固定資産減価償却率"/>
        <xdr:cNvSpPr txBox="1"/>
      </xdr:nvSpPr>
      <xdr:spPr>
        <a:xfrm>
          <a:off x="3582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295" name="n_2aveValue【福祉施設】&#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296" name="n_3aveValue【福祉施設】&#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48277</xdr:rowOff>
    </xdr:from>
    <xdr:ext cx="405111" cy="259045"/>
    <xdr:sp macro="" textlink="">
      <xdr:nvSpPr>
        <xdr:cNvPr id="297" name="n_4aveValue【福祉施設】&#10;有形固定資産減価償却率"/>
        <xdr:cNvSpPr txBox="1"/>
      </xdr:nvSpPr>
      <xdr:spPr>
        <a:xfrm>
          <a:off x="927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129013</xdr:rowOff>
    </xdr:from>
    <xdr:ext cx="405111" cy="259045"/>
    <xdr:sp macro="" textlink="">
      <xdr:nvSpPr>
        <xdr:cNvPr id="298" name="n_1mainValue【福祉施設】&#10;有形固定資産減価償却率"/>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97989</xdr:rowOff>
    </xdr:from>
    <xdr:ext cx="405111" cy="259045"/>
    <xdr:sp macro="" textlink="">
      <xdr:nvSpPr>
        <xdr:cNvPr id="299" name="n_2mainValue【福祉施設】&#10;有形固定資産減価償却率"/>
        <xdr:cNvSpPr txBox="1"/>
      </xdr:nvSpPr>
      <xdr:spPr>
        <a:xfrm>
          <a:off x="2705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00" name="n_3mainValue【福祉施設】&#10;有形固定資産減価償却率"/>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1" name="直線コネクタ 31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2" name="テキスト ボックス 31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3" name="直線コネクタ 31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4" name="テキスト ボックス 31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7" name="直線コネクタ 31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8" name="テキスト ボックス 31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9" name="直線コネクタ 31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0" name="テキスト ボックス 31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133350</xdr:rowOff>
    </xdr:from>
    <xdr:to>
      <xdr:col>54</xdr:col>
      <xdr:colOff>189865</xdr:colOff>
      <xdr:row>86</xdr:row>
      <xdr:rowOff>63500</xdr:rowOff>
    </xdr:to>
    <xdr:cxnSp macro="">
      <xdr:nvCxnSpPr>
        <xdr:cNvPr id="324" name="直線コネクタ 323"/>
        <xdr:cNvCxnSpPr/>
      </xdr:nvCxnSpPr>
      <xdr:spPr>
        <a:xfrm flipV="1">
          <a:off x="10476865" y="133350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25"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26" name="直線コネクタ 325"/>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80027</xdr:rowOff>
    </xdr:from>
    <xdr:ext cx="469744" cy="259045"/>
    <xdr:sp macro="" textlink="">
      <xdr:nvSpPr>
        <xdr:cNvPr id="327" name="【福祉施設】&#10;一人当たり面積最大値テキスト"/>
        <xdr:cNvSpPr txBox="1"/>
      </xdr:nvSpPr>
      <xdr:spPr>
        <a:xfrm>
          <a:off x="10515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328" name="直線コネクタ 327"/>
        <xdr:cNvCxnSpPr/>
      </xdr:nvCxnSpPr>
      <xdr:spPr>
        <a:xfrm>
          <a:off x="10388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168927</xdr:rowOff>
    </xdr:from>
    <xdr:ext cx="469744" cy="259045"/>
    <xdr:sp macro="" textlink="">
      <xdr:nvSpPr>
        <xdr:cNvPr id="329" name="【福祉施設】&#10;一人当たり面積平均値テキスト"/>
        <xdr:cNvSpPr txBox="1"/>
      </xdr:nvSpPr>
      <xdr:spPr>
        <a:xfrm>
          <a:off x="10515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30" name="フローチャート: 判断 329"/>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xdr:rowOff>
    </xdr:from>
    <xdr:to>
      <xdr:col>50</xdr:col>
      <xdr:colOff>165100</xdr:colOff>
      <xdr:row>83</xdr:row>
      <xdr:rowOff>107950</xdr:rowOff>
    </xdr:to>
    <xdr:sp macro="" textlink="">
      <xdr:nvSpPr>
        <xdr:cNvPr id="331" name="フローチャート: 判断 330"/>
        <xdr:cNvSpPr/>
      </xdr:nvSpPr>
      <xdr:spPr>
        <a:xfrm>
          <a:off x="958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32" name="フローチャート: 判断 331"/>
        <xdr:cNvSpPr/>
      </xdr:nvSpPr>
      <xdr:spPr>
        <a:xfrm>
          <a:off x="869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165100</xdr:rowOff>
    </xdr:from>
    <xdr:to>
      <xdr:col>41</xdr:col>
      <xdr:colOff>101600</xdr:colOff>
      <xdr:row>83</xdr:row>
      <xdr:rowOff>95250</xdr:rowOff>
    </xdr:to>
    <xdr:sp macro="" textlink="">
      <xdr:nvSpPr>
        <xdr:cNvPr id="333" name="フローチャート: 判断 332"/>
        <xdr:cNvSpPr/>
      </xdr:nvSpPr>
      <xdr:spPr>
        <a:xfrm>
          <a:off x="7810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0</xdr:rowOff>
    </xdr:from>
    <xdr:to>
      <xdr:col>36</xdr:col>
      <xdr:colOff>165100</xdr:colOff>
      <xdr:row>82</xdr:row>
      <xdr:rowOff>101600</xdr:rowOff>
    </xdr:to>
    <xdr:sp macro="" textlink="">
      <xdr:nvSpPr>
        <xdr:cNvPr id="334" name="フローチャート: 判断 333"/>
        <xdr:cNvSpPr/>
      </xdr:nvSpPr>
      <xdr:spPr>
        <a:xfrm>
          <a:off x="6921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25400</xdr:rowOff>
    </xdr:from>
    <xdr:to>
      <xdr:col>55</xdr:col>
      <xdr:colOff>50800</xdr:colOff>
      <xdr:row>80</xdr:row>
      <xdr:rowOff>127000</xdr:rowOff>
    </xdr:to>
    <xdr:sp macro="" textlink="">
      <xdr:nvSpPr>
        <xdr:cNvPr id="340" name="楕円 339"/>
        <xdr:cNvSpPr/>
      </xdr:nvSpPr>
      <xdr:spPr>
        <a:xfrm>
          <a:off x="10426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48277</xdr:rowOff>
    </xdr:from>
    <xdr:ext cx="469744" cy="259045"/>
    <xdr:sp macro="" textlink="">
      <xdr:nvSpPr>
        <xdr:cNvPr id="341" name="【福祉施設】&#10;一人当たり面積該当値テキスト"/>
        <xdr:cNvSpPr txBox="1"/>
      </xdr:nvSpPr>
      <xdr:spPr>
        <a:xfrm>
          <a:off x="10515600"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25400</xdr:rowOff>
    </xdr:from>
    <xdr:to>
      <xdr:col>50</xdr:col>
      <xdr:colOff>165100</xdr:colOff>
      <xdr:row>80</xdr:row>
      <xdr:rowOff>127000</xdr:rowOff>
    </xdr:to>
    <xdr:sp macro="" textlink="">
      <xdr:nvSpPr>
        <xdr:cNvPr id="342" name="楕円 341"/>
        <xdr:cNvSpPr/>
      </xdr:nvSpPr>
      <xdr:spPr>
        <a:xfrm>
          <a:off x="9588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76200</xdr:rowOff>
    </xdr:from>
    <xdr:to>
      <xdr:col>55</xdr:col>
      <xdr:colOff>0</xdr:colOff>
      <xdr:row>80</xdr:row>
      <xdr:rowOff>76200</xdr:rowOff>
    </xdr:to>
    <xdr:cxnSp macro="">
      <xdr:nvCxnSpPr>
        <xdr:cNvPr id="343" name="直線コネクタ 342"/>
        <xdr:cNvCxnSpPr/>
      </xdr:nvCxnSpPr>
      <xdr:spPr>
        <a:xfrm>
          <a:off x="9639300" y="13792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12700</xdr:rowOff>
    </xdr:from>
    <xdr:to>
      <xdr:col>46</xdr:col>
      <xdr:colOff>38100</xdr:colOff>
      <xdr:row>80</xdr:row>
      <xdr:rowOff>114300</xdr:rowOff>
    </xdr:to>
    <xdr:sp macro="" textlink="">
      <xdr:nvSpPr>
        <xdr:cNvPr id="344" name="楕円 343"/>
        <xdr:cNvSpPr/>
      </xdr:nvSpPr>
      <xdr:spPr>
        <a:xfrm>
          <a:off x="86995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63500</xdr:rowOff>
    </xdr:from>
    <xdr:to>
      <xdr:col>50</xdr:col>
      <xdr:colOff>114300</xdr:colOff>
      <xdr:row>80</xdr:row>
      <xdr:rowOff>76200</xdr:rowOff>
    </xdr:to>
    <xdr:cxnSp macro="">
      <xdr:nvCxnSpPr>
        <xdr:cNvPr id="345" name="直線コネクタ 344"/>
        <xdr:cNvCxnSpPr/>
      </xdr:nvCxnSpPr>
      <xdr:spPr>
        <a:xfrm>
          <a:off x="8750300" y="13779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0</xdr:rowOff>
    </xdr:from>
    <xdr:to>
      <xdr:col>41</xdr:col>
      <xdr:colOff>101600</xdr:colOff>
      <xdr:row>80</xdr:row>
      <xdr:rowOff>101600</xdr:rowOff>
    </xdr:to>
    <xdr:sp macro="" textlink="">
      <xdr:nvSpPr>
        <xdr:cNvPr id="346" name="楕円 345"/>
        <xdr:cNvSpPr/>
      </xdr:nvSpPr>
      <xdr:spPr>
        <a:xfrm>
          <a:off x="78105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50800</xdr:rowOff>
    </xdr:from>
    <xdr:to>
      <xdr:col>45</xdr:col>
      <xdr:colOff>177800</xdr:colOff>
      <xdr:row>80</xdr:row>
      <xdr:rowOff>63500</xdr:rowOff>
    </xdr:to>
    <xdr:cxnSp macro="">
      <xdr:nvCxnSpPr>
        <xdr:cNvPr id="347" name="直線コネクタ 346"/>
        <xdr:cNvCxnSpPr/>
      </xdr:nvCxnSpPr>
      <xdr:spPr>
        <a:xfrm>
          <a:off x="7861300" y="13766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99077</xdr:rowOff>
    </xdr:from>
    <xdr:ext cx="469744" cy="259045"/>
    <xdr:sp macro="" textlink="">
      <xdr:nvSpPr>
        <xdr:cNvPr id="348" name="n_1aveValue【福祉施設】&#10;一人当たり面積"/>
        <xdr:cNvSpPr txBox="1"/>
      </xdr:nvSpPr>
      <xdr:spPr>
        <a:xfrm>
          <a:off x="9391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73677</xdr:rowOff>
    </xdr:from>
    <xdr:ext cx="469744" cy="259045"/>
    <xdr:sp macro="" textlink="">
      <xdr:nvSpPr>
        <xdr:cNvPr id="349" name="n_2aveValue【福祉施設】&#10;一人当たり面積"/>
        <xdr:cNvSpPr txBox="1"/>
      </xdr:nvSpPr>
      <xdr:spPr>
        <a:xfrm>
          <a:off x="8515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86377</xdr:rowOff>
    </xdr:from>
    <xdr:ext cx="469744" cy="259045"/>
    <xdr:sp macro="" textlink="">
      <xdr:nvSpPr>
        <xdr:cNvPr id="350" name="n_3aveValue【福祉施設】&#10;一人当たり面積"/>
        <xdr:cNvSpPr txBox="1"/>
      </xdr:nvSpPr>
      <xdr:spPr>
        <a:xfrm>
          <a:off x="7626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118127</xdr:rowOff>
    </xdr:from>
    <xdr:ext cx="469744" cy="259045"/>
    <xdr:sp macro="" textlink="">
      <xdr:nvSpPr>
        <xdr:cNvPr id="351" name="n_4aveValue【福祉施設】&#10;一人当たり面積"/>
        <xdr:cNvSpPr txBox="1"/>
      </xdr:nvSpPr>
      <xdr:spPr>
        <a:xfrm>
          <a:off x="6737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143527</xdr:rowOff>
    </xdr:from>
    <xdr:ext cx="469744" cy="259045"/>
    <xdr:sp macro="" textlink="">
      <xdr:nvSpPr>
        <xdr:cNvPr id="352" name="n_1mainValue【福祉施設】&#10;一人当たり面積"/>
        <xdr:cNvSpPr txBox="1"/>
      </xdr:nvSpPr>
      <xdr:spPr>
        <a:xfrm>
          <a:off x="93917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130827</xdr:rowOff>
    </xdr:from>
    <xdr:ext cx="469744" cy="259045"/>
    <xdr:sp macro="" textlink="">
      <xdr:nvSpPr>
        <xdr:cNvPr id="353" name="n_2mainValue【福祉施設】&#10;一人当たり面積"/>
        <xdr:cNvSpPr txBox="1"/>
      </xdr:nvSpPr>
      <xdr:spPr>
        <a:xfrm>
          <a:off x="85154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118127</xdr:rowOff>
    </xdr:from>
    <xdr:ext cx="469744" cy="259045"/>
    <xdr:sp macro="" textlink="">
      <xdr:nvSpPr>
        <xdr:cNvPr id="354" name="n_3mainValue【福祉施設】&#10;一人当たり面積"/>
        <xdr:cNvSpPr txBox="1"/>
      </xdr:nvSpPr>
      <xdr:spPr>
        <a:xfrm>
          <a:off x="7626427"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380" name="直線コネクタ 379"/>
        <xdr:cNvCxnSpPr/>
      </xdr:nvCxnSpPr>
      <xdr:spPr>
        <a:xfrm flipV="1">
          <a:off x="4634865" y="172685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381" name="【市民会館】&#10;有形固定資産減価償却率最小値テキスト"/>
        <xdr:cNvSpPr txBox="1"/>
      </xdr:nvSpPr>
      <xdr:spPr>
        <a:xfrm>
          <a:off x="46736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382" name="直線コネクタ 381"/>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83" name="【市民会館】&#10;有形固定資産減価償却率最大値テキスト"/>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84" name="直線コネクタ 383"/>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385"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86" name="フローチャート: 判断 385"/>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387" name="フローチャート: 判断 386"/>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388" name="フローチャート: 判断 387"/>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89" name="フローチャート: 判断 388"/>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56424</xdr:rowOff>
    </xdr:from>
    <xdr:to>
      <xdr:col>6</xdr:col>
      <xdr:colOff>38100</xdr:colOff>
      <xdr:row>103</xdr:row>
      <xdr:rowOff>158024</xdr:rowOff>
    </xdr:to>
    <xdr:sp macro="" textlink="">
      <xdr:nvSpPr>
        <xdr:cNvPr id="390" name="フローチャート: 判断 389"/>
        <xdr:cNvSpPr/>
      </xdr:nvSpPr>
      <xdr:spPr>
        <a:xfrm>
          <a:off x="1079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96" name="楕円 395"/>
        <xdr:cNvSpPr/>
      </xdr:nvSpPr>
      <xdr:spPr>
        <a:xfrm>
          <a:off x="4584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118127</xdr:rowOff>
    </xdr:from>
    <xdr:ext cx="405111" cy="259045"/>
    <xdr:sp macro="" textlink="">
      <xdr:nvSpPr>
        <xdr:cNvPr id="397" name="【市民会館】&#10;有形固定資産減価償却率該当値テキスト"/>
        <xdr:cNvSpPr txBox="1"/>
      </xdr:nvSpPr>
      <xdr:spPr>
        <a:xfrm>
          <a:off x="4673600"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116839</xdr:rowOff>
    </xdr:from>
    <xdr:to>
      <xdr:col>20</xdr:col>
      <xdr:colOff>38100</xdr:colOff>
      <xdr:row>106</xdr:row>
      <xdr:rowOff>46989</xdr:rowOff>
    </xdr:to>
    <xdr:sp macro="" textlink="">
      <xdr:nvSpPr>
        <xdr:cNvPr id="398" name="楕円 397"/>
        <xdr:cNvSpPr/>
      </xdr:nvSpPr>
      <xdr:spPr>
        <a:xfrm>
          <a:off x="3746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167639</xdr:rowOff>
    </xdr:from>
    <xdr:to>
      <xdr:col>24</xdr:col>
      <xdr:colOff>63500</xdr:colOff>
      <xdr:row>106</xdr:row>
      <xdr:rowOff>19050</xdr:rowOff>
    </xdr:to>
    <xdr:cxnSp macro="">
      <xdr:nvCxnSpPr>
        <xdr:cNvPr id="399" name="直線コネクタ 398"/>
        <xdr:cNvCxnSpPr/>
      </xdr:nvCxnSpPr>
      <xdr:spPr>
        <a:xfrm>
          <a:off x="3797300" y="181698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79284</xdr:rowOff>
    </xdr:from>
    <xdr:to>
      <xdr:col>15</xdr:col>
      <xdr:colOff>101600</xdr:colOff>
      <xdr:row>106</xdr:row>
      <xdr:rowOff>9434</xdr:rowOff>
    </xdr:to>
    <xdr:sp macro="" textlink="">
      <xdr:nvSpPr>
        <xdr:cNvPr id="400" name="楕円 399"/>
        <xdr:cNvSpPr/>
      </xdr:nvSpPr>
      <xdr:spPr>
        <a:xfrm>
          <a:off x="2857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130084</xdr:rowOff>
    </xdr:from>
    <xdr:to>
      <xdr:col>19</xdr:col>
      <xdr:colOff>177800</xdr:colOff>
      <xdr:row>105</xdr:row>
      <xdr:rowOff>167639</xdr:rowOff>
    </xdr:to>
    <xdr:cxnSp macro="">
      <xdr:nvCxnSpPr>
        <xdr:cNvPr id="401" name="直線コネクタ 400"/>
        <xdr:cNvCxnSpPr/>
      </xdr:nvCxnSpPr>
      <xdr:spPr>
        <a:xfrm>
          <a:off x="2908300" y="1813233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43362</xdr:rowOff>
    </xdr:from>
    <xdr:to>
      <xdr:col>10</xdr:col>
      <xdr:colOff>165100</xdr:colOff>
      <xdr:row>105</xdr:row>
      <xdr:rowOff>144962</xdr:rowOff>
    </xdr:to>
    <xdr:sp macro="" textlink="">
      <xdr:nvSpPr>
        <xdr:cNvPr id="402" name="楕円 401"/>
        <xdr:cNvSpPr/>
      </xdr:nvSpPr>
      <xdr:spPr>
        <a:xfrm>
          <a:off x="1968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94162</xdr:rowOff>
    </xdr:from>
    <xdr:to>
      <xdr:col>15</xdr:col>
      <xdr:colOff>50800</xdr:colOff>
      <xdr:row>105</xdr:row>
      <xdr:rowOff>130084</xdr:rowOff>
    </xdr:to>
    <xdr:cxnSp macro="">
      <xdr:nvCxnSpPr>
        <xdr:cNvPr id="403" name="直線コネクタ 402"/>
        <xdr:cNvCxnSpPr/>
      </xdr:nvCxnSpPr>
      <xdr:spPr>
        <a:xfrm>
          <a:off x="2019300" y="1809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12898</xdr:rowOff>
    </xdr:from>
    <xdr:ext cx="405111" cy="259045"/>
    <xdr:sp macro="" textlink="">
      <xdr:nvSpPr>
        <xdr:cNvPr id="404" name="n_1aveValue【市民会館】&#10;有形固定資産減価償却率"/>
        <xdr:cNvSpPr txBox="1"/>
      </xdr:nvSpPr>
      <xdr:spPr>
        <a:xfrm>
          <a:off x="35820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60251</xdr:rowOff>
    </xdr:from>
    <xdr:ext cx="405111" cy="259045"/>
    <xdr:sp macro="" textlink="">
      <xdr:nvSpPr>
        <xdr:cNvPr id="405" name="n_2aveValue【市民会館】&#10;有形固定資産減価償却率"/>
        <xdr:cNvSpPr txBox="1"/>
      </xdr:nvSpPr>
      <xdr:spPr>
        <a:xfrm>
          <a:off x="2705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06" name="n_3aveValue【市民会館】&#10;有形固定資産減価償却率"/>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3101</xdr:rowOff>
    </xdr:from>
    <xdr:ext cx="405111" cy="259045"/>
    <xdr:sp macro="" textlink="">
      <xdr:nvSpPr>
        <xdr:cNvPr id="407" name="n_4aveValue【市民会館】&#10;有形固定資産減価償却率"/>
        <xdr:cNvSpPr txBox="1"/>
      </xdr:nvSpPr>
      <xdr:spPr>
        <a:xfrm>
          <a:off x="927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38116</xdr:rowOff>
    </xdr:from>
    <xdr:ext cx="405111" cy="259045"/>
    <xdr:sp macro="" textlink="">
      <xdr:nvSpPr>
        <xdr:cNvPr id="408" name="n_1mainValue【市民会館】&#10;有形固定資産減価償却率"/>
        <xdr:cNvSpPr txBox="1"/>
      </xdr:nvSpPr>
      <xdr:spPr>
        <a:xfrm>
          <a:off x="3582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561</xdr:rowOff>
    </xdr:from>
    <xdr:ext cx="405111" cy="259045"/>
    <xdr:sp macro="" textlink="">
      <xdr:nvSpPr>
        <xdr:cNvPr id="409" name="n_2mainValue【市民会館】&#10;有形固定資産減価償却率"/>
        <xdr:cNvSpPr txBox="1"/>
      </xdr:nvSpPr>
      <xdr:spPr>
        <a:xfrm>
          <a:off x="2705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136089</xdr:rowOff>
    </xdr:from>
    <xdr:ext cx="405111" cy="259045"/>
    <xdr:sp macro="" textlink="">
      <xdr:nvSpPr>
        <xdr:cNvPr id="410" name="n_3mainValue【市民会館】&#10;有形固定資産減価償却率"/>
        <xdr:cNvSpPr txBox="1"/>
      </xdr:nvSpPr>
      <xdr:spPr>
        <a:xfrm>
          <a:off x="1816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434" name="直線コネクタ 433"/>
        <xdr:cNvCxnSpPr/>
      </xdr:nvCxnSpPr>
      <xdr:spPr>
        <a:xfrm flipV="1">
          <a:off x="10476865" y="17381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35"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36" name="直線コネクタ 435"/>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37"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38" name="直線コネクタ 437"/>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128288</xdr:rowOff>
    </xdr:from>
    <xdr:ext cx="469744" cy="259045"/>
    <xdr:sp macro="" textlink="">
      <xdr:nvSpPr>
        <xdr:cNvPr id="439" name="【市民会館】&#10;一人当たり面積平均値テキスト"/>
        <xdr:cNvSpPr txBox="1"/>
      </xdr:nvSpPr>
      <xdr:spPr>
        <a:xfrm>
          <a:off x="10515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40" name="フローチャート: 判断 439"/>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41" name="フローチャート: 判断 440"/>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42" name="フローチャート: 判断 441"/>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443" name="フローチャート: 判断 442"/>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52070</xdr:rowOff>
    </xdr:from>
    <xdr:to>
      <xdr:col>36</xdr:col>
      <xdr:colOff>165100</xdr:colOff>
      <xdr:row>105</xdr:row>
      <xdr:rowOff>153670</xdr:rowOff>
    </xdr:to>
    <xdr:sp macro="" textlink="">
      <xdr:nvSpPr>
        <xdr:cNvPr id="444" name="フローチャート: 判断 443"/>
        <xdr:cNvSpPr/>
      </xdr:nvSpPr>
      <xdr:spPr>
        <a:xfrm>
          <a:off x="6921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50" name="楕円 449"/>
        <xdr:cNvSpPr/>
      </xdr:nvSpPr>
      <xdr:spPr>
        <a:xfrm>
          <a:off x="10426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91457</xdr:rowOff>
    </xdr:from>
    <xdr:ext cx="469744" cy="259045"/>
    <xdr:sp macro="" textlink="">
      <xdr:nvSpPr>
        <xdr:cNvPr id="451" name="【市民会館】&#10;一人当たり面積該当値テキスト"/>
        <xdr:cNvSpPr txBox="1"/>
      </xdr:nvSpPr>
      <xdr:spPr>
        <a:xfrm>
          <a:off x="10515600"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113030</xdr:rowOff>
    </xdr:from>
    <xdr:to>
      <xdr:col>50</xdr:col>
      <xdr:colOff>165100</xdr:colOff>
      <xdr:row>106</xdr:row>
      <xdr:rowOff>43180</xdr:rowOff>
    </xdr:to>
    <xdr:sp macro="" textlink="">
      <xdr:nvSpPr>
        <xdr:cNvPr id="452" name="楕円 451"/>
        <xdr:cNvSpPr/>
      </xdr:nvSpPr>
      <xdr:spPr>
        <a:xfrm>
          <a:off x="9588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163830</xdr:rowOff>
    </xdr:from>
    <xdr:to>
      <xdr:col>55</xdr:col>
      <xdr:colOff>0</xdr:colOff>
      <xdr:row>105</xdr:row>
      <xdr:rowOff>163830</xdr:rowOff>
    </xdr:to>
    <xdr:cxnSp macro="">
      <xdr:nvCxnSpPr>
        <xdr:cNvPr id="453" name="直線コネクタ 452"/>
        <xdr:cNvCxnSpPr/>
      </xdr:nvCxnSpPr>
      <xdr:spPr>
        <a:xfrm>
          <a:off x="9639300" y="18166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54" name="楕円 453"/>
        <xdr:cNvSpPr/>
      </xdr:nvSpPr>
      <xdr:spPr>
        <a:xfrm>
          <a:off x="8699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163830</xdr:rowOff>
    </xdr:from>
    <xdr:to>
      <xdr:col>50</xdr:col>
      <xdr:colOff>114300</xdr:colOff>
      <xdr:row>105</xdr:row>
      <xdr:rowOff>163830</xdr:rowOff>
    </xdr:to>
    <xdr:cxnSp macro="">
      <xdr:nvCxnSpPr>
        <xdr:cNvPr id="455" name="直線コネクタ 454"/>
        <xdr:cNvCxnSpPr/>
      </xdr:nvCxnSpPr>
      <xdr:spPr>
        <a:xfrm>
          <a:off x="8750300" y="18166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105411</xdr:rowOff>
    </xdr:from>
    <xdr:to>
      <xdr:col>41</xdr:col>
      <xdr:colOff>101600</xdr:colOff>
      <xdr:row>106</xdr:row>
      <xdr:rowOff>35561</xdr:rowOff>
    </xdr:to>
    <xdr:sp macro="" textlink="">
      <xdr:nvSpPr>
        <xdr:cNvPr id="456" name="楕円 455"/>
        <xdr:cNvSpPr/>
      </xdr:nvSpPr>
      <xdr:spPr>
        <a:xfrm>
          <a:off x="7810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156211</xdr:rowOff>
    </xdr:from>
    <xdr:to>
      <xdr:col>45</xdr:col>
      <xdr:colOff>177800</xdr:colOff>
      <xdr:row>105</xdr:row>
      <xdr:rowOff>163830</xdr:rowOff>
    </xdr:to>
    <xdr:cxnSp macro="">
      <xdr:nvCxnSpPr>
        <xdr:cNvPr id="457" name="直線コネクタ 456"/>
        <xdr:cNvCxnSpPr/>
      </xdr:nvCxnSpPr>
      <xdr:spPr>
        <a:xfrm>
          <a:off x="7861300" y="18158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57166</xdr:rowOff>
    </xdr:from>
    <xdr:ext cx="469744" cy="259045"/>
    <xdr:sp macro="" textlink="">
      <xdr:nvSpPr>
        <xdr:cNvPr id="458" name="n_1aveValue【市民会館】&#10;一人当たり面積"/>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59" name="n_2aveValue【市民会館】&#10;一人当たり面積"/>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72407</xdr:rowOff>
    </xdr:from>
    <xdr:ext cx="469744" cy="259045"/>
    <xdr:sp macro="" textlink="">
      <xdr:nvSpPr>
        <xdr:cNvPr id="460" name="n_3aveValue【市民会館】&#10;一人当たり面積"/>
        <xdr:cNvSpPr txBox="1"/>
      </xdr:nvSpPr>
      <xdr:spPr>
        <a:xfrm>
          <a:off x="7626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170197</xdr:rowOff>
    </xdr:from>
    <xdr:ext cx="469744" cy="259045"/>
    <xdr:sp macro="" textlink="">
      <xdr:nvSpPr>
        <xdr:cNvPr id="461" name="n_4aveValue【市民会館】&#10;一人当たり面積"/>
        <xdr:cNvSpPr txBox="1"/>
      </xdr:nvSpPr>
      <xdr:spPr>
        <a:xfrm>
          <a:off x="6737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59707</xdr:rowOff>
    </xdr:from>
    <xdr:ext cx="469744" cy="259045"/>
    <xdr:sp macro="" textlink="">
      <xdr:nvSpPr>
        <xdr:cNvPr id="462" name="n_1mainValue【市民会館】&#10;一人当たり面積"/>
        <xdr:cNvSpPr txBox="1"/>
      </xdr:nvSpPr>
      <xdr:spPr>
        <a:xfrm>
          <a:off x="9391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59707</xdr:rowOff>
    </xdr:from>
    <xdr:ext cx="469744" cy="259045"/>
    <xdr:sp macro="" textlink="">
      <xdr:nvSpPr>
        <xdr:cNvPr id="463" name="n_2mainValue【市民会館】&#10;一人当たり面積"/>
        <xdr:cNvSpPr txBox="1"/>
      </xdr:nvSpPr>
      <xdr:spPr>
        <a:xfrm>
          <a:off x="8515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52088</xdr:rowOff>
    </xdr:from>
    <xdr:ext cx="469744" cy="259045"/>
    <xdr:sp macro="" textlink="">
      <xdr:nvSpPr>
        <xdr:cNvPr id="464" name="n_3mainValue【市民会館】&#10;一人当たり面積"/>
        <xdr:cNvSpPr txBox="1"/>
      </xdr:nvSpPr>
      <xdr:spPr>
        <a:xfrm>
          <a:off x="7626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83820</xdr:rowOff>
    </xdr:from>
    <xdr:to>
      <xdr:col>85</xdr:col>
      <xdr:colOff>126364</xdr:colOff>
      <xdr:row>41</xdr:row>
      <xdr:rowOff>133350</xdr:rowOff>
    </xdr:to>
    <xdr:cxnSp macro="">
      <xdr:nvCxnSpPr>
        <xdr:cNvPr id="489" name="直線コネクタ 488"/>
        <xdr:cNvCxnSpPr/>
      </xdr:nvCxnSpPr>
      <xdr:spPr>
        <a:xfrm flipV="1">
          <a:off x="16318864" y="59131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90" name="【一般廃棄物処理施設】&#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91" name="直線コネクタ 49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30497</xdr:rowOff>
    </xdr:from>
    <xdr:ext cx="405111" cy="259045"/>
    <xdr:sp macro="" textlink="">
      <xdr:nvSpPr>
        <xdr:cNvPr id="492" name="【一般廃棄物処理施設】&#10;有形固定資産減価償却率最大値テキスト"/>
        <xdr:cNvSpPr txBox="1"/>
      </xdr:nvSpPr>
      <xdr:spPr>
        <a:xfrm>
          <a:off x="16357600" y="56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83820</xdr:rowOff>
    </xdr:from>
    <xdr:to>
      <xdr:col>86</xdr:col>
      <xdr:colOff>25400</xdr:colOff>
      <xdr:row>34</xdr:row>
      <xdr:rowOff>83820</xdr:rowOff>
    </xdr:to>
    <xdr:cxnSp macro="">
      <xdr:nvCxnSpPr>
        <xdr:cNvPr id="493" name="直線コネクタ 492"/>
        <xdr:cNvCxnSpPr/>
      </xdr:nvCxnSpPr>
      <xdr:spPr>
        <a:xfrm>
          <a:off x="16230600" y="591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494" name="【一般廃棄物処理施設】&#10;有形固定資産減価償却率平均値テキスト"/>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95" name="フローチャート: 判断 494"/>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96" name="フローチャート: 判断 495"/>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71120</xdr:rowOff>
    </xdr:from>
    <xdr:to>
      <xdr:col>76</xdr:col>
      <xdr:colOff>165100</xdr:colOff>
      <xdr:row>39</xdr:row>
      <xdr:rowOff>1270</xdr:rowOff>
    </xdr:to>
    <xdr:sp macro="" textlink="">
      <xdr:nvSpPr>
        <xdr:cNvPr id="497" name="フローチャート: 判断 496"/>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23495</xdr:rowOff>
    </xdr:from>
    <xdr:to>
      <xdr:col>72</xdr:col>
      <xdr:colOff>38100</xdr:colOff>
      <xdr:row>38</xdr:row>
      <xdr:rowOff>125095</xdr:rowOff>
    </xdr:to>
    <xdr:sp macro="" textlink="">
      <xdr:nvSpPr>
        <xdr:cNvPr id="498" name="フローチャート: 判断 497"/>
        <xdr:cNvSpPr/>
      </xdr:nvSpPr>
      <xdr:spPr>
        <a:xfrm>
          <a:off x="13652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143510</xdr:rowOff>
    </xdr:from>
    <xdr:to>
      <xdr:col>67</xdr:col>
      <xdr:colOff>101600</xdr:colOff>
      <xdr:row>35</xdr:row>
      <xdr:rowOff>73660</xdr:rowOff>
    </xdr:to>
    <xdr:sp macro="" textlink="">
      <xdr:nvSpPr>
        <xdr:cNvPr id="499" name="フローチャート: 判断 498"/>
        <xdr:cNvSpPr/>
      </xdr:nvSpPr>
      <xdr:spPr>
        <a:xfrm>
          <a:off x="12763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505" name="楕円 504"/>
        <xdr:cNvSpPr/>
      </xdr:nvSpPr>
      <xdr:spPr>
        <a:xfrm>
          <a:off x="16268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160672</xdr:rowOff>
    </xdr:from>
    <xdr:ext cx="405111" cy="259045"/>
    <xdr:sp macro="" textlink="">
      <xdr:nvSpPr>
        <xdr:cNvPr id="506" name="【一般廃棄物処理施設】&#10;有形固定資産減価償却率該当値テキスト"/>
        <xdr:cNvSpPr txBox="1"/>
      </xdr:nvSpPr>
      <xdr:spPr>
        <a:xfrm>
          <a:off x="16357600" y="63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86360</xdr:rowOff>
    </xdr:from>
    <xdr:to>
      <xdr:col>81</xdr:col>
      <xdr:colOff>101600</xdr:colOff>
      <xdr:row>38</xdr:row>
      <xdr:rowOff>16510</xdr:rowOff>
    </xdr:to>
    <xdr:sp macro="" textlink="">
      <xdr:nvSpPr>
        <xdr:cNvPr id="507" name="楕円 506"/>
        <xdr:cNvSpPr/>
      </xdr:nvSpPr>
      <xdr:spPr>
        <a:xfrm>
          <a:off x="15430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137160</xdr:rowOff>
    </xdr:from>
    <xdr:to>
      <xdr:col>85</xdr:col>
      <xdr:colOff>127000</xdr:colOff>
      <xdr:row>38</xdr:row>
      <xdr:rowOff>17145</xdr:rowOff>
    </xdr:to>
    <xdr:cxnSp macro="">
      <xdr:nvCxnSpPr>
        <xdr:cNvPr id="508" name="直線コネクタ 507"/>
        <xdr:cNvCxnSpPr/>
      </xdr:nvCxnSpPr>
      <xdr:spPr>
        <a:xfrm>
          <a:off x="15481300" y="648081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40640</xdr:rowOff>
    </xdr:from>
    <xdr:to>
      <xdr:col>76</xdr:col>
      <xdr:colOff>165100</xdr:colOff>
      <xdr:row>37</xdr:row>
      <xdr:rowOff>142240</xdr:rowOff>
    </xdr:to>
    <xdr:sp macro="" textlink="">
      <xdr:nvSpPr>
        <xdr:cNvPr id="509" name="楕円 508"/>
        <xdr:cNvSpPr/>
      </xdr:nvSpPr>
      <xdr:spPr>
        <a:xfrm>
          <a:off x="14541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91440</xdr:rowOff>
    </xdr:from>
    <xdr:to>
      <xdr:col>81</xdr:col>
      <xdr:colOff>50800</xdr:colOff>
      <xdr:row>37</xdr:row>
      <xdr:rowOff>137160</xdr:rowOff>
    </xdr:to>
    <xdr:cxnSp macro="">
      <xdr:nvCxnSpPr>
        <xdr:cNvPr id="510" name="直線コネクタ 509"/>
        <xdr:cNvCxnSpPr/>
      </xdr:nvCxnSpPr>
      <xdr:spPr>
        <a:xfrm>
          <a:off x="14592300" y="64350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162560</xdr:rowOff>
    </xdr:from>
    <xdr:to>
      <xdr:col>72</xdr:col>
      <xdr:colOff>38100</xdr:colOff>
      <xdr:row>37</xdr:row>
      <xdr:rowOff>92710</xdr:rowOff>
    </xdr:to>
    <xdr:sp macro="" textlink="">
      <xdr:nvSpPr>
        <xdr:cNvPr id="511" name="楕円 510"/>
        <xdr:cNvSpPr/>
      </xdr:nvSpPr>
      <xdr:spPr>
        <a:xfrm>
          <a:off x="13652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41910</xdr:rowOff>
    </xdr:from>
    <xdr:to>
      <xdr:col>76</xdr:col>
      <xdr:colOff>114300</xdr:colOff>
      <xdr:row>37</xdr:row>
      <xdr:rowOff>91440</xdr:rowOff>
    </xdr:to>
    <xdr:cxnSp macro="">
      <xdr:nvCxnSpPr>
        <xdr:cNvPr id="512" name="直線コネクタ 511"/>
        <xdr:cNvCxnSpPr/>
      </xdr:nvCxnSpPr>
      <xdr:spPr>
        <a:xfrm>
          <a:off x="13703300" y="63855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513" name="n_1aveValue【一般廃棄物処理施設】&#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514" name="n_2aveValue【一般廃棄物処理施設】&#10;有形固定資産減価償却率"/>
        <xdr:cNvSpPr txBox="1"/>
      </xdr:nvSpPr>
      <xdr:spPr>
        <a:xfrm>
          <a:off x="14389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116222</xdr:rowOff>
    </xdr:from>
    <xdr:ext cx="405111" cy="259045"/>
    <xdr:sp macro="" textlink="">
      <xdr:nvSpPr>
        <xdr:cNvPr id="515" name="n_3aveValue【一般廃棄物処理施設】&#10;有形固定資産減価償却率"/>
        <xdr:cNvSpPr txBox="1"/>
      </xdr:nvSpPr>
      <xdr:spPr>
        <a:xfrm>
          <a:off x="13500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90187</xdr:rowOff>
    </xdr:from>
    <xdr:ext cx="405111" cy="259045"/>
    <xdr:sp macro="" textlink="">
      <xdr:nvSpPr>
        <xdr:cNvPr id="516" name="n_4aveValue【一般廃棄物処理施設】&#10;有形固定資産減価償却率"/>
        <xdr:cNvSpPr txBox="1"/>
      </xdr:nvSpPr>
      <xdr:spPr>
        <a:xfrm>
          <a:off x="126117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33037</xdr:rowOff>
    </xdr:from>
    <xdr:ext cx="405111" cy="259045"/>
    <xdr:sp macro="" textlink="">
      <xdr:nvSpPr>
        <xdr:cNvPr id="517" name="n_1mainValue【一般廃棄物処理施設】&#10;有形固定資産減価償却率"/>
        <xdr:cNvSpPr txBox="1"/>
      </xdr:nvSpPr>
      <xdr:spPr>
        <a:xfrm>
          <a:off x="15266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158767</xdr:rowOff>
    </xdr:from>
    <xdr:ext cx="405111" cy="259045"/>
    <xdr:sp macro="" textlink="">
      <xdr:nvSpPr>
        <xdr:cNvPr id="518" name="n_2mainValue【一般廃棄物処理施設】&#10;有形固定資産減価償却率"/>
        <xdr:cNvSpPr txBox="1"/>
      </xdr:nvSpPr>
      <xdr:spPr>
        <a:xfrm>
          <a:off x="14389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109237</xdr:rowOff>
    </xdr:from>
    <xdr:ext cx="405111" cy="259045"/>
    <xdr:sp macro="" textlink="">
      <xdr:nvSpPr>
        <xdr:cNvPr id="519" name="n_3mainValue【一般廃棄物処理施設】&#10;有形固定資産減価償却率"/>
        <xdr:cNvSpPr txBox="1"/>
      </xdr:nvSpPr>
      <xdr:spPr>
        <a:xfrm>
          <a:off x="13500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0" name="直線コネクタ 5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1" name="テキスト ボックス 53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2" name="直線コネクタ 5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3" name="テキスト ボックス 53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4" name="直線コネクタ 5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5" name="テキスト ボックス 53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6" name="直線コネクタ 5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7" name="テキスト ボックス 53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8" name="直線コネクタ 5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9" name="テキスト ボックス 53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1" name="テキスト ボックス 5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140734</xdr:rowOff>
    </xdr:from>
    <xdr:to>
      <xdr:col>116</xdr:col>
      <xdr:colOff>62864</xdr:colOff>
      <xdr:row>42</xdr:row>
      <xdr:rowOff>6058</xdr:rowOff>
    </xdr:to>
    <xdr:cxnSp macro="">
      <xdr:nvCxnSpPr>
        <xdr:cNvPr id="543" name="直線コネクタ 542"/>
        <xdr:cNvCxnSpPr/>
      </xdr:nvCxnSpPr>
      <xdr:spPr>
        <a:xfrm flipV="1">
          <a:off x="22160864" y="5970034"/>
          <a:ext cx="0" cy="123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9885</xdr:rowOff>
    </xdr:from>
    <xdr:ext cx="469744" cy="259045"/>
    <xdr:sp macro="" textlink="">
      <xdr:nvSpPr>
        <xdr:cNvPr id="544" name="【一般廃棄物処理施設】&#10;一人当たり有形固定資産（償却資産）額最小値テキスト"/>
        <xdr:cNvSpPr txBox="1"/>
      </xdr:nvSpPr>
      <xdr:spPr>
        <a:xfrm>
          <a:off x="22199600" y="72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6058</xdr:rowOff>
    </xdr:from>
    <xdr:to>
      <xdr:col>116</xdr:col>
      <xdr:colOff>152400</xdr:colOff>
      <xdr:row>42</xdr:row>
      <xdr:rowOff>6058</xdr:rowOff>
    </xdr:to>
    <xdr:cxnSp macro="">
      <xdr:nvCxnSpPr>
        <xdr:cNvPr id="545" name="直線コネクタ 544"/>
        <xdr:cNvCxnSpPr/>
      </xdr:nvCxnSpPr>
      <xdr:spPr>
        <a:xfrm>
          <a:off x="22072600" y="720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87411</xdr:rowOff>
    </xdr:from>
    <xdr:ext cx="599010" cy="259045"/>
    <xdr:sp macro="" textlink="">
      <xdr:nvSpPr>
        <xdr:cNvPr id="546" name="【一般廃棄物処理施設】&#10;一人当たり有形固定資産（償却資産）額最大値テキスト"/>
        <xdr:cNvSpPr txBox="1"/>
      </xdr:nvSpPr>
      <xdr:spPr>
        <a:xfrm>
          <a:off x="22199600" y="574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140734</xdr:rowOff>
    </xdr:from>
    <xdr:to>
      <xdr:col>116</xdr:col>
      <xdr:colOff>152400</xdr:colOff>
      <xdr:row>34</xdr:row>
      <xdr:rowOff>140734</xdr:rowOff>
    </xdr:to>
    <xdr:cxnSp macro="">
      <xdr:nvCxnSpPr>
        <xdr:cNvPr id="547" name="直線コネクタ 546"/>
        <xdr:cNvCxnSpPr/>
      </xdr:nvCxnSpPr>
      <xdr:spPr>
        <a:xfrm>
          <a:off x="22072600" y="59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58836</xdr:rowOff>
    </xdr:from>
    <xdr:ext cx="534377" cy="259045"/>
    <xdr:sp macro="" textlink="">
      <xdr:nvSpPr>
        <xdr:cNvPr id="548" name="【一般廃棄物処理施設】&#10;一人当たり有形固定資産（償却資産）額平均値テキスト"/>
        <xdr:cNvSpPr txBox="1"/>
      </xdr:nvSpPr>
      <xdr:spPr>
        <a:xfrm>
          <a:off x="22199600" y="6745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80409</xdr:rowOff>
    </xdr:from>
    <xdr:to>
      <xdr:col>116</xdr:col>
      <xdr:colOff>114300</xdr:colOff>
      <xdr:row>40</xdr:row>
      <xdr:rowOff>10559</xdr:rowOff>
    </xdr:to>
    <xdr:sp macro="" textlink="">
      <xdr:nvSpPr>
        <xdr:cNvPr id="549" name="フローチャート: 判断 548"/>
        <xdr:cNvSpPr/>
      </xdr:nvSpPr>
      <xdr:spPr>
        <a:xfrm>
          <a:off x="22110700" y="67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95367</xdr:rowOff>
    </xdr:from>
    <xdr:to>
      <xdr:col>112</xdr:col>
      <xdr:colOff>38100</xdr:colOff>
      <xdr:row>40</xdr:row>
      <xdr:rowOff>25517</xdr:rowOff>
    </xdr:to>
    <xdr:sp macro="" textlink="">
      <xdr:nvSpPr>
        <xdr:cNvPr id="550" name="フローチャート: 判断 549"/>
        <xdr:cNvSpPr/>
      </xdr:nvSpPr>
      <xdr:spPr>
        <a:xfrm>
          <a:off x="21272500" y="6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43314</xdr:rowOff>
    </xdr:from>
    <xdr:to>
      <xdr:col>107</xdr:col>
      <xdr:colOff>101600</xdr:colOff>
      <xdr:row>39</xdr:row>
      <xdr:rowOff>144914</xdr:rowOff>
    </xdr:to>
    <xdr:sp macro="" textlink="">
      <xdr:nvSpPr>
        <xdr:cNvPr id="551" name="フローチャート: 判断 550"/>
        <xdr:cNvSpPr/>
      </xdr:nvSpPr>
      <xdr:spPr>
        <a:xfrm>
          <a:off x="20383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41356</xdr:rowOff>
    </xdr:from>
    <xdr:to>
      <xdr:col>102</xdr:col>
      <xdr:colOff>165100</xdr:colOff>
      <xdr:row>39</xdr:row>
      <xdr:rowOff>142956</xdr:rowOff>
    </xdr:to>
    <xdr:sp macro="" textlink="">
      <xdr:nvSpPr>
        <xdr:cNvPr id="552" name="フローチャート: 判断 551"/>
        <xdr:cNvSpPr/>
      </xdr:nvSpPr>
      <xdr:spPr>
        <a:xfrm>
          <a:off x="19494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106904</xdr:rowOff>
    </xdr:from>
    <xdr:to>
      <xdr:col>98</xdr:col>
      <xdr:colOff>38100</xdr:colOff>
      <xdr:row>40</xdr:row>
      <xdr:rowOff>37054</xdr:rowOff>
    </xdr:to>
    <xdr:sp macro="" textlink="">
      <xdr:nvSpPr>
        <xdr:cNvPr id="553" name="フローチャート: 判断 552"/>
        <xdr:cNvSpPr/>
      </xdr:nvSpPr>
      <xdr:spPr>
        <a:xfrm>
          <a:off x="18605500" y="679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19738</xdr:rowOff>
    </xdr:from>
    <xdr:to>
      <xdr:col>116</xdr:col>
      <xdr:colOff>114300</xdr:colOff>
      <xdr:row>38</xdr:row>
      <xdr:rowOff>121338</xdr:rowOff>
    </xdr:to>
    <xdr:sp macro="" textlink="">
      <xdr:nvSpPr>
        <xdr:cNvPr id="559" name="楕円 558"/>
        <xdr:cNvSpPr/>
      </xdr:nvSpPr>
      <xdr:spPr>
        <a:xfrm>
          <a:off x="22110700" y="653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42615</xdr:rowOff>
    </xdr:from>
    <xdr:ext cx="534377" cy="259045"/>
    <xdr:sp macro="" textlink="">
      <xdr:nvSpPr>
        <xdr:cNvPr id="560" name="【一般廃棄物処理施設】&#10;一人当たり有形固定資産（償却資産）額該当値テキスト"/>
        <xdr:cNvSpPr txBox="1"/>
      </xdr:nvSpPr>
      <xdr:spPr>
        <a:xfrm>
          <a:off x="22199600" y="638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16386</xdr:rowOff>
    </xdr:from>
    <xdr:to>
      <xdr:col>112</xdr:col>
      <xdr:colOff>38100</xdr:colOff>
      <xdr:row>38</xdr:row>
      <xdr:rowOff>117986</xdr:rowOff>
    </xdr:to>
    <xdr:sp macro="" textlink="">
      <xdr:nvSpPr>
        <xdr:cNvPr id="561" name="楕円 560"/>
        <xdr:cNvSpPr/>
      </xdr:nvSpPr>
      <xdr:spPr>
        <a:xfrm>
          <a:off x="21272500" y="65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67186</xdr:rowOff>
    </xdr:from>
    <xdr:to>
      <xdr:col>116</xdr:col>
      <xdr:colOff>63500</xdr:colOff>
      <xdr:row>38</xdr:row>
      <xdr:rowOff>70538</xdr:rowOff>
    </xdr:to>
    <xdr:cxnSp macro="">
      <xdr:nvCxnSpPr>
        <xdr:cNvPr id="562" name="直線コネクタ 561"/>
        <xdr:cNvCxnSpPr/>
      </xdr:nvCxnSpPr>
      <xdr:spPr>
        <a:xfrm>
          <a:off x="21323300" y="6582286"/>
          <a:ext cx="8382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11029</xdr:rowOff>
    </xdr:from>
    <xdr:to>
      <xdr:col>107</xdr:col>
      <xdr:colOff>101600</xdr:colOff>
      <xdr:row>38</xdr:row>
      <xdr:rowOff>112629</xdr:rowOff>
    </xdr:to>
    <xdr:sp macro="" textlink="">
      <xdr:nvSpPr>
        <xdr:cNvPr id="563" name="楕円 562"/>
        <xdr:cNvSpPr/>
      </xdr:nvSpPr>
      <xdr:spPr>
        <a:xfrm>
          <a:off x="20383500" y="65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61829</xdr:rowOff>
    </xdr:from>
    <xdr:to>
      <xdr:col>111</xdr:col>
      <xdr:colOff>177800</xdr:colOff>
      <xdr:row>38</xdr:row>
      <xdr:rowOff>67186</xdr:rowOff>
    </xdr:to>
    <xdr:cxnSp macro="">
      <xdr:nvCxnSpPr>
        <xdr:cNvPr id="564" name="直線コネクタ 563"/>
        <xdr:cNvCxnSpPr/>
      </xdr:nvCxnSpPr>
      <xdr:spPr>
        <a:xfrm>
          <a:off x="20434300" y="6576929"/>
          <a:ext cx="889000" cy="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7295</xdr:rowOff>
    </xdr:from>
    <xdr:to>
      <xdr:col>102</xdr:col>
      <xdr:colOff>165100</xdr:colOff>
      <xdr:row>38</xdr:row>
      <xdr:rowOff>108895</xdr:rowOff>
    </xdr:to>
    <xdr:sp macro="" textlink="">
      <xdr:nvSpPr>
        <xdr:cNvPr id="565" name="楕円 564"/>
        <xdr:cNvSpPr/>
      </xdr:nvSpPr>
      <xdr:spPr>
        <a:xfrm>
          <a:off x="19494500" y="65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58095</xdr:rowOff>
    </xdr:from>
    <xdr:to>
      <xdr:col>107</xdr:col>
      <xdr:colOff>50800</xdr:colOff>
      <xdr:row>38</xdr:row>
      <xdr:rowOff>61829</xdr:rowOff>
    </xdr:to>
    <xdr:cxnSp macro="">
      <xdr:nvCxnSpPr>
        <xdr:cNvPr id="566" name="直線コネクタ 565"/>
        <xdr:cNvCxnSpPr/>
      </xdr:nvCxnSpPr>
      <xdr:spPr>
        <a:xfrm>
          <a:off x="19545300" y="6573195"/>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16644</xdr:rowOff>
    </xdr:from>
    <xdr:ext cx="534377" cy="259045"/>
    <xdr:sp macro="" textlink="">
      <xdr:nvSpPr>
        <xdr:cNvPr id="567" name="n_1aveValue【一般廃棄物処理施設】&#10;一人当たり有形固定資産（償却資産）額"/>
        <xdr:cNvSpPr txBox="1"/>
      </xdr:nvSpPr>
      <xdr:spPr>
        <a:xfrm>
          <a:off x="21043411" y="687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136041</xdr:rowOff>
    </xdr:from>
    <xdr:ext cx="534377" cy="259045"/>
    <xdr:sp macro="" textlink="">
      <xdr:nvSpPr>
        <xdr:cNvPr id="568" name="n_2aveValue【一般廃棄物処理施設】&#10;一人当たり有形固定資産（償却資産）額"/>
        <xdr:cNvSpPr txBox="1"/>
      </xdr:nvSpPr>
      <xdr:spPr>
        <a:xfrm>
          <a:off x="20167111" y="68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134083</xdr:rowOff>
    </xdr:from>
    <xdr:ext cx="534377" cy="259045"/>
    <xdr:sp macro="" textlink="">
      <xdr:nvSpPr>
        <xdr:cNvPr id="569" name="n_3aveValue【一般廃棄物処理施設】&#10;一人当たり有形固定資産（償却資産）額"/>
        <xdr:cNvSpPr txBox="1"/>
      </xdr:nvSpPr>
      <xdr:spPr>
        <a:xfrm>
          <a:off x="19278111" y="68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53581</xdr:rowOff>
    </xdr:from>
    <xdr:ext cx="534377" cy="259045"/>
    <xdr:sp macro="" textlink="">
      <xdr:nvSpPr>
        <xdr:cNvPr id="570" name="n_4aveValue【一般廃棄物処理施設】&#10;一人当たり有形固定資産（償却資産）額"/>
        <xdr:cNvSpPr txBox="1"/>
      </xdr:nvSpPr>
      <xdr:spPr>
        <a:xfrm>
          <a:off x="18389111" y="656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134512</xdr:rowOff>
    </xdr:from>
    <xdr:ext cx="534377" cy="259045"/>
    <xdr:sp macro="" textlink="">
      <xdr:nvSpPr>
        <xdr:cNvPr id="571" name="n_1mainValue【一般廃棄物処理施設】&#10;一人当たり有形固定資産（償却資産）額"/>
        <xdr:cNvSpPr txBox="1"/>
      </xdr:nvSpPr>
      <xdr:spPr>
        <a:xfrm>
          <a:off x="21043411" y="630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129156</xdr:rowOff>
    </xdr:from>
    <xdr:ext cx="534377" cy="259045"/>
    <xdr:sp macro="" textlink="">
      <xdr:nvSpPr>
        <xdr:cNvPr id="572" name="n_2mainValue【一般廃棄物処理施設】&#10;一人当たり有形固定資産（償却資産）額"/>
        <xdr:cNvSpPr txBox="1"/>
      </xdr:nvSpPr>
      <xdr:spPr>
        <a:xfrm>
          <a:off x="20167111" y="630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125422</xdr:rowOff>
    </xdr:from>
    <xdr:ext cx="534377" cy="259045"/>
    <xdr:sp macro="" textlink="">
      <xdr:nvSpPr>
        <xdr:cNvPr id="573" name="n_3mainValue【一般廃棄物処理施設】&#10;一人当たり有形固定資産（償却資産）額"/>
        <xdr:cNvSpPr txBox="1"/>
      </xdr:nvSpPr>
      <xdr:spPr>
        <a:xfrm>
          <a:off x="19278111" y="629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5" name="直線コネクタ 58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86" name="テキスト ボックス 585"/>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7" name="直線コネクタ 58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8" name="テキスト ボックス 58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9" name="直線コネクタ 58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0" name="テキスト ボックス 58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1" name="直線コネクタ 59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2" name="テキスト ボックス 59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3" name="直線コネクタ 5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4" name="テキスト ボックス 59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61</xdr:row>
      <xdr:rowOff>164592</xdr:rowOff>
    </xdr:to>
    <xdr:cxnSp macro="">
      <xdr:nvCxnSpPr>
        <xdr:cNvPr id="596" name="直線コネクタ 595"/>
        <xdr:cNvCxnSpPr/>
      </xdr:nvCxnSpPr>
      <xdr:spPr>
        <a:xfrm flipV="1">
          <a:off x="16318864" y="9486900"/>
          <a:ext cx="0"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168419</xdr:rowOff>
    </xdr:from>
    <xdr:ext cx="405111" cy="259045"/>
    <xdr:sp macro="" textlink="">
      <xdr:nvSpPr>
        <xdr:cNvPr id="597" name="【保健センター・保健所】&#10;有形固定資産減価償却率最小値テキスト"/>
        <xdr:cNvSpPr txBox="1"/>
      </xdr:nvSpPr>
      <xdr:spPr>
        <a:xfrm>
          <a:off x="16357600" y="1062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61</xdr:row>
      <xdr:rowOff>164592</xdr:rowOff>
    </xdr:from>
    <xdr:to>
      <xdr:col>86</xdr:col>
      <xdr:colOff>25400</xdr:colOff>
      <xdr:row>61</xdr:row>
      <xdr:rowOff>164592</xdr:rowOff>
    </xdr:to>
    <xdr:cxnSp macro="">
      <xdr:nvCxnSpPr>
        <xdr:cNvPr id="598" name="直線コネクタ 597"/>
        <xdr:cNvCxnSpPr/>
      </xdr:nvCxnSpPr>
      <xdr:spPr>
        <a:xfrm>
          <a:off x="16230600" y="10623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99" name="【保健センター・保健所】&#10;有形固定資産減価償却率最大値テキスト"/>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600" name="直線コネクタ 599"/>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36085</xdr:rowOff>
    </xdr:from>
    <xdr:ext cx="405111" cy="259045"/>
    <xdr:sp macro="" textlink="">
      <xdr:nvSpPr>
        <xdr:cNvPr id="601" name="【保健センター・保健所】&#10;有形固定資産減価償却率平均値テキスト"/>
        <xdr:cNvSpPr txBox="1"/>
      </xdr:nvSpPr>
      <xdr:spPr>
        <a:xfrm>
          <a:off x="16357600" y="96372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13208</xdr:rowOff>
    </xdr:from>
    <xdr:to>
      <xdr:col>85</xdr:col>
      <xdr:colOff>177800</xdr:colOff>
      <xdr:row>57</xdr:row>
      <xdr:rowOff>114808</xdr:rowOff>
    </xdr:to>
    <xdr:sp macro="" textlink="">
      <xdr:nvSpPr>
        <xdr:cNvPr id="602" name="フローチャート: 判断 601"/>
        <xdr:cNvSpPr/>
      </xdr:nvSpPr>
      <xdr:spPr>
        <a:xfrm>
          <a:off x="16268700" y="978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22352</xdr:rowOff>
    </xdr:from>
    <xdr:to>
      <xdr:col>81</xdr:col>
      <xdr:colOff>101600</xdr:colOff>
      <xdr:row>57</xdr:row>
      <xdr:rowOff>123952</xdr:rowOff>
    </xdr:to>
    <xdr:sp macro="" textlink="">
      <xdr:nvSpPr>
        <xdr:cNvPr id="603" name="フローチャート: 判断 602"/>
        <xdr:cNvSpPr/>
      </xdr:nvSpPr>
      <xdr:spPr>
        <a:xfrm>
          <a:off x="15430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1778</xdr:rowOff>
    </xdr:from>
    <xdr:to>
      <xdr:col>76</xdr:col>
      <xdr:colOff>165100</xdr:colOff>
      <xdr:row>57</xdr:row>
      <xdr:rowOff>103378</xdr:rowOff>
    </xdr:to>
    <xdr:sp macro="" textlink="">
      <xdr:nvSpPr>
        <xdr:cNvPr id="604" name="フローチャート: 判断 603"/>
        <xdr:cNvSpPr/>
      </xdr:nvSpPr>
      <xdr:spPr>
        <a:xfrm>
          <a:off x="14541500" y="97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120650</xdr:rowOff>
    </xdr:from>
    <xdr:to>
      <xdr:col>72</xdr:col>
      <xdr:colOff>38100</xdr:colOff>
      <xdr:row>57</xdr:row>
      <xdr:rowOff>50800</xdr:rowOff>
    </xdr:to>
    <xdr:sp macro="" textlink="">
      <xdr:nvSpPr>
        <xdr:cNvPr id="605" name="フローチャート: 判断 604"/>
        <xdr:cNvSpPr/>
      </xdr:nvSpPr>
      <xdr:spPr>
        <a:xfrm>
          <a:off x="13652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154940</xdr:rowOff>
    </xdr:from>
    <xdr:to>
      <xdr:col>67</xdr:col>
      <xdr:colOff>101600</xdr:colOff>
      <xdr:row>58</xdr:row>
      <xdr:rowOff>85090</xdr:rowOff>
    </xdr:to>
    <xdr:sp macro="" textlink="">
      <xdr:nvSpPr>
        <xdr:cNvPr id="606" name="フローチャート: 判断 605"/>
        <xdr:cNvSpPr/>
      </xdr:nvSpPr>
      <xdr:spPr>
        <a:xfrm>
          <a:off x="12763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7" name="テキスト ボックス 6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8" name="テキスト ボックス 6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9" name="テキスト ボックス 6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0" name="テキスト ボックス 6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1" name="テキスト ボックス 6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113792</xdr:rowOff>
    </xdr:from>
    <xdr:to>
      <xdr:col>85</xdr:col>
      <xdr:colOff>177800</xdr:colOff>
      <xdr:row>62</xdr:row>
      <xdr:rowOff>43942</xdr:rowOff>
    </xdr:to>
    <xdr:sp macro="" textlink="">
      <xdr:nvSpPr>
        <xdr:cNvPr id="612" name="楕円 611"/>
        <xdr:cNvSpPr/>
      </xdr:nvSpPr>
      <xdr:spPr>
        <a:xfrm>
          <a:off x="1626870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28719</xdr:rowOff>
    </xdr:from>
    <xdr:ext cx="405111" cy="259045"/>
    <xdr:sp macro="" textlink="">
      <xdr:nvSpPr>
        <xdr:cNvPr id="613" name="【保健センター・保健所】&#10;有形固定資産減価償却率該当値テキスト"/>
        <xdr:cNvSpPr txBox="1"/>
      </xdr:nvSpPr>
      <xdr:spPr>
        <a:xfrm>
          <a:off x="16357600" y="10487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134366</xdr:rowOff>
    </xdr:from>
    <xdr:to>
      <xdr:col>81</xdr:col>
      <xdr:colOff>101600</xdr:colOff>
      <xdr:row>62</xdr:row>
      <xdr:rowOff>64516</xdr:rowOff>
    </xdr:to>
    <xdr:sp macro="" textlink="">
      <xdr:nvSpPr>
        <xdr:cNvPr id="614" name="楕円 613"/>
        <xdr:cNvSpPr/>
      </xdr:nvSpPr>
      <xdr:spPr>
        <a:xfrm>
          <a:off x="15430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164592</xdr:rowOff>
    </xdr:from>
    <xdr:to>
      <xdr:col>85</xdr:col>
      <xdr:colOff>127000</xdr:colOff>
      <xdr:row>62</xdr:row>
      <xdr:rowOff>13716</xdr:rowOff>
    </xdr:to>
    <xdr:cxnSp macro="">
      <xdr:nvCxnSpPr>
        <xdr:cNvPr id="615" name="直線コネクタ 614"/>
        <xdr:cNvCxnSpPr/>
      </xdr:nvCxnSpPr>
      <xdr:spPr>
        <a:xfrm flipV="1">
          <a:off x="15481300" y="1062304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88646</xdr:rowOff>
    </xdr:from>
    <xdr:to>
      <xdr:col>76</xdr:col>
      <xdr:colOff>165100</xdr:colOff>
      <xdr:row>62</xdr:row>
      <xdr:rowOff>18796</xdr:rowOff>
    </xdr:to>
    <xdr:sp macro="" textlink="">
      <xdr:nvSpPr>
        <xdr:cNvPr id="616" name="楕円 615"/>
        <xdr:cNvSpPr/>
      </xdr:nvSpPr>
      <xdr:spPr>
        <a:xfrm>
          <a:off x="14541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139446</xdr:rowOff>
    </xdr:from>
    <xdr:to>
      <xdr:col>81</xdr:col>
      <xdr:colOff>50800</xdr:colOff>
      <xdr:row>62</xdr:row>
      <xdr:rowOff>13716</xdr:rowOff>
    </xdr:to>
    <xdr:cxnSp macro="">
      <xdr:nvCxnSpPr>
        <xdr:cNvPr id="617" name="直線コネクタ 616"/>
        <xdr:cNvCxnSpPr/>
      </xdr:nvCxnSpPr>
      <xdr:spPr>
        <a:xfrm>
          <a:off x="14592300" y="105978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38354</xdr:rowOff>
    </xdr:from>
    <xdr:to>
      <xdr:col>72</xdr:col>
      <xdr:colOff>38100</xdr:colOff>
      <xdr:row>61</xdr:row>
      <xdr:rowOff>139954</xdr:rowOff>
    </xdr:to>
    <xdr:sp macro="" textlink="">
      <xdr:nvSpPr>
        <xdr:cNvPr id="618" name="楕円 617"/>
        <xdr:cNvSpPr/>
      </xdr:nvSpPr>
      <xdr:spPr>
        <a:xfrm>
          <a:off x="13652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89154</xdr:rowOff>
    </xdr:from>
    <xdr:to>
      <xdr:col>76</xdr:col>
      <xdr:colOff>114300</xdr:colOff>
      <xdr:row>61</xdr:row>
      <xdr:rowOff>139446</xdr:rowOff>
    </xdr:to>
    <xdr:cxnSp macro="">
      <xdr:nvCxnSpPr>
        <xdr:cNvPr id="619" name="直線コネクタ 618"/>
        <xdr:cNvCxnSpPr/>
      </xdr:nvCxnSpPr>
      <xdr:spPr>
        <a:xfrm>
          <a:off x="13703300" y="105476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140479</xdr:rowOff>
    </xdr:from>
    <xdr:ext cx="405111" cy="259045"/>
    <xdr:sp macro="" textlink="">
      <xdr:nvSpPr>
        <xdr:cNvPr id="620" name="n_1aveValue【保健センター・保健所】&#10;有形固定資産減価償却率"/>
        <xdr:cNvSpPr txBox="1"/>
      </xdr:nvSpPr>
      <xdr:spPr>
        <a:xfrm>
          <a:off x="152660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119905</xdr:rowOff>
    </xdr:from>
    <xdr:ext cx="405111" cy="259045"/>
    <xdr:sp macro="" textlink="">
      <xdr:nvSpPr>
        <xdr:cNvPr id="621" name="n_2aveValue【保健センター・保健所】&#10;有形固定資産減価償却率"/>
        <xdr:cNvSpPr txBox="1"/>
      </xdr:nvSpPr>
      <xdr:spPr>
        <a:xfrm>
          <a:off x="14389744"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67327</xdr:rowOff>
    </xdr:from>
    <xdr:ext cx="405111" cy="259045"/>
    <xdr:sp macro="" textlink="">
      <xdr:nvSpPr>
        <xdr:cNvPr id="622" name="n_3aveValue【保健センター・保健所】&#10;有形固定資産減価償却率"/>
        <xdr:cNvSpPr txBox="1"/>
      </xdr:nvSpPr>
      <xdr:spPr>
        <a:xfrm>
          <a:off x="13500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101617</xdr:rowOff>
    </xdr:from>
    <xdr:ext cx="405111" cy="259045"/>
    <xdr:sp macro="" textlink="">
      <xdr:nvSpPr>
        <xdr:cNvPr id="623" name="n_4aveValue【保健センター・保健所】&#10;有形固定資産減価償却率"/>
        <xdr:cNvSpPr txBox="1"/>
      </xdr:nvSpPr>
      <xdr:spPr>
        <a:xfrm>
          <a:off x="12611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55643</xdr:rowOff>
    </xdr:from>
    <xdr:ext cx="405111" cy="259045"/>
    <xdr:sp macro="" textlink="">
      <xdr:nvSpPr>
        <xdr:cNvPr id="624" name="n_1mainValue【保健センター・保健所】&#10;有形固定資産減価償却率"/>
        <xdr:cNvSpPr txBox="1"/>
      </xdr:nvSpPr>
      <xdr:spPr>
        <a:xfrm>
          <a:off x="15266044" y="1068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9923</xdr:rowOff>
    </xdr:from>
    <xdr:ext cx="405111" cy="259045"/>
    <xdr:sp macro="" textlink="">
      <xdr:nvSpPr>
        <xdr:cNvPr id="625" name="n_2mainValue【保健センター・保健所】&#10;有形固定資産減価償却率"/>
        <xdr:cNvSpPr txBox="1"/>
      </xdr:nvSpPr>
      <xdr:spPr>
        <a:xfrm>
          <a:off x="14389744" y="1063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131081</xdr:rowOff>
    </xdr:from>
    <xdr:ext cx="405111" cy="259045"/>
    <xdr:sp macro="" textlink="">
      <xdr:nvSpPr>
        <xdr:cNvPr id="626" name="n_3mainValue【保健センター・保健所】&#10;有形固定資産減価償却率"/>
        <xdr:cNvSpPr txBox="1"/>
      </xdr:nvSpPr>
      <xdr:spPr>
        <a:xfrm>
          <a:off x="13500744"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7" name="正方形/長方形 6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8" name="正方形/長方形 6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9" name="正方形/長方形 6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0" name="正方形/長方形 6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1" name="正方形/長方形 6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2" name="正方形/長方形 6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3" name="正方形/長方形 6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4" name="正方形/長方形 6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5" name="テキスト ボックス 6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6" name="直線コネクタ 6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37" name="直線コネクタ 63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8" name="テキスト ボックス 63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39" name="直線コネクタ 63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0" name="テキスト ボックス 63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1" name="直線コネクタ 64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2" name="テキスト ボックス 64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3" name="直線コネクタ 64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4" name="テキスト ボックス 64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5" name="直線コネクタ 6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6" name="テキスト ボックス 6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48" name="直線コネクタ 647"/>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49"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50" name="直線コネクタ 649"/>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51"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52" name="直線コネクタ 651"/>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53"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54" name="フローチャート: 判断 653"/>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55" name="フローチャート: 判断 654"/>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56" name="フローチャート: 判断 655"/>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57" name="フローチャート: 判断 656"/>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109220</xdr:rowOff>
    </xdr:from>
    <xdr:to>
      <xdr:col>98</xdr:col>
      <xdr:colOff>38100</xdr:colOff>
      <xdr:row>63</xdr:row>
      <xdr:rowOff>39370</xdr:rowOff>
    </xdr:to>
    <xdr:sp macro="" textlink="">
      <xdr:nvSpPr>
        <xdr:cNvPr id="658" name="フローチャート: 判断 657"/>
        <xdr:cNvSpPr/>
      </xdr:nvSpPr>
      <xdr:spPr>
        <a:xfrm>
          <a:off x="18605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9" name="テキスト ボックス 6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0" name="テキスト ボックス 6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1" name="テキスト ボックス 6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2" name="テキスト ボックス 6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3" name="テキスト ボックス 6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664" name="楕円 663"/>
        <xdr:cNvSpPr/>
      </xdr:nvSpPr>
      <xdr:spPr>
        <a:xfrm>
          <a:off x="22110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144797</xdr:rowOff>
    </xdr:from>
    <xdr:ext cx="469744" cy="259045"/>
    <xdr:sp macro="" textlink="">
      <xdr:nvSpPr>
        <xdr:cNvPr id="665" name="【保健センター・保健所】&#10;一人当たり面積該当値テキスト"/>
        <xdr:cNvSpPr txBox="1"/>
      </xdr:nvSpPr>
      <xdr:spPr>
        <a:xfrm>
          <a:off x="22199600"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666" name="楕円 665"/>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45720</xdr:rowOff>
    </xdr:to>
    <xdr:cxnSp macro="">
      <xdr:nvCxnSpPr>
        <xdr:cNvPr id="667" name="直線コネクタ 666"/>
        <xdr:cNvCxnSpPr/>
      </xdr:nvCxnSpPr>
      <xdr:spPr>
        <a:xfrm>
          <a:off x="21323300" y="1067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143510</xdr:rowOff>
    </xdr:from>
    <xdr:to>
      <xdr:col>107</xdr:col>
      <xdr:colOff>101600</xdr:colOff>
      <xdr:row>62</xdr:row>
      <xdr:rowOff>73660</xdr:rowOff>
    </xdr:to>
    <xdr:sp macro="" textlink="">
      <xdr:nvSpPr>
        <xdr:cNvPr id="668" name="楕円 667"/>
        <xdr:cNvSpPr/>
      </xdr:nvSpPr>
      <xdr:spPr>
        <a:xfrm>
          <a:off x="2038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22860</xdr:rowOff>
    </xdr:from>
    <xdr:to>
      <xdr:col>111</xdr:col>
      <xdr:colOff>177800</xdr:colOff>
      <xdr:row>62</xdr:row>
      <xdr:rowOff>45720</xdr:rowOff>
    </xdr:to>
    <xdr:cxnSp macro="">
      <xdr:nvCxnSpPr>
        <xdr:cNvPr id="669" name="直線コネクタ 668"/>
        <xdr:cNvCxnSpPr/>
      </xdr:nvCxnSpPr>
      <xdr:spPr>
        <a:xfrm>
          <a:off x="20434300" y="10652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70" name="楕円 669"/>
        <xdr:cNvSpPr/>
      </xdr:nvSpPr>
      <xdr:spPr>
        <a:xfrm>
          <a:off x="19494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22860</xdr:rowOff>
    </xdr:from>
    <xdr:to>
      <xdr:col>107</xdr:col>
      <xdr:colOff>50800</xdr:colOff>
      <xdr:row>62</xdr:row>
      <xdr:rowOff>22860</xdr:rowOff>
    </xdr:to>
    <xdr:cxnSp macro="">
      <xdr:nvCxnSpPr>
        <xdr:cNvPr id="671" name="直線コネクタ 670"/>
        <xdr:cNvCxnSpPr/>
      </xdr:nvCxnSpPr>
      <xdr:spPr>
        <a:xfrm>
          <a:off x="19545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72" name="n_1ave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673" name="n_2ave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674"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55897</xdr:rowOff>
    </xdr:from>
    <xdr:ext cx="469744" cy="259045"/>
    <xdr:sp macro="" textlink="">
      <xdr:nvSpPr>
        <xdr:cNvPr id="675" name="n_4aveValue【保健センター・保健所】&#10;一人当たり面積"/>
        <xdr:cNvSpPr txBox="1"/>
      </xdr:nvSpPr>
      <xdr:spPr>
        <a:xfrm>
          <a:off x="18421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87647</xdr:rowOff>
    </xdr:from>
    <xdr:ext cx="469744" cy="259045"/>
    <xdr:sp macro="" textlink="">
      <xdr:nvSpPr>
        <xdr:cNvPr id="676" name="n_1mainValue【保健センター・保健所】&#10;一人当たり面積"/>
        <xdr:cNvSpPr txBox="1"/>
      </xdr:nvSpPr>
      <xdr:spPr>
        <a:xfrm>
          <a:off x="21075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677" name="n_2mainValue【保健センター・保健所】&#10;一人当たり面積"/>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678" name="n_3mainValue【保健センター・保健所】&#10;一人当たり面積"/>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9" name="正方形/長方形 6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0" name="正方形/長方形 6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1" name="正方形/長方形 6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2" name="正方形/長方形 6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3" name="正方形/長方形 6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4" name="正方形/長方形 6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5" name="正方形/長方形 6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6" name="正方形/長方形 6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7" name="テキスト ボックス 6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8" name="直線コネクタ 6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9" name="テキスト ボックス 68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90" name="直線コネクタ 68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91" name="テキスト ボックス 69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92" name="直線コネクタ 69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93" name="テキスト ボックス 69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94" name="直線コネクタ 69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95" name="テキスト ボックス 69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96" name="直線コネクタ 69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97" name="テキスト ボックス 69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8" name="直線コネクタ 6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99" name="テキスト ボックス 69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701" name="直線コネクタ 700"/>
        <xdr:cNvCxnSpPr/>
      </xdr:nvCxnSpPr>
      <xdr:spPr>
        <a:xfrm flipV="1">
          <a:off x="16318864" y="13562076"/>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702" name="【消防施設】&#10;有形固定資産減価償却率最小値テキスト"/>
        <xdr:cNvSpPr txBox="1"/>
      </xdr:nvSpPr>
      <xdr:spPr>
        <a:xfrm>
          <a:off x="163576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703" name="直線コネクタ 702"/>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704" name="【消防施設】&#10;有形固定資産減価償却率最大値テキスト"/>
        <xdr:cNvSpPr txBox="1"/>
      </xdr:nvSpPr>
      <xdr:spPr>
        <a:xfrm>
          <a:off x="163576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705" name="直線コネクタ 704"/>
        <xdr:cNvCxnSpPr/>
      </xdr:nvCxnSpPr>
      <xdr:spPr>
        <a:xfrm>
          <a:off x="16230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14749</xdr:rowOff>
    </xdr:from>
    <xdr:ext cx="405111" cy="259045"/>
    <xdr:sp macro="" textlink="">
      <xdr:nvSpPr>
        <xdr:cNvPr id="706" name="【消防施設】&#10;有形固定資産減価償却率平均値テキスト"/>
        <xdr:cNvSpPr txBox="1"/>
      </xdr:nvSpPr>
      <xdr:spPr>
        <a:xfrm>
          <a:off x="16357600" y="14073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707" name="フローチャート: 判断 706"/>
        <xdr:cNvSpPr/>
      </xdr:nvSpPr>
      <xdr:spPr>
        <a:xfrm>
          <a:off x="16268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708" name="フローチャート: 判断 707"/>
        <xdr:cNvSpPr/>
      </xdr:nvSpPr>
      <xdr:spPr>
        <a:xfrm>
          <a:off x="15430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xdr:rowOff>
    </xdr:from>
    <xdr:to>
      <xdr:col>76</xdr:col>
      <xdr:colOff>165100</xdr:colOff>
      <xdr:row>83</xdr:row>
      <xdr:rowOff>104902</xdr:rowOff>
    </xdr:to>
    <xdr:sp macro="" textlink="">
      <xdr:nvSpPr>
        <xdr:cNvPr id="709" name="フローチャート: 判断 708"/>
        <xdr:cNvSpPr/>
      </xdr:nvSpPr>
      <xdr:spPr>
        <a:xfrm>
          <a:off x="14541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710" name="フローチャート: 判断 709"/>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83313</xdr:rowOff>
    </xdr:from>
    <xdr:to>
      <xdr:col>67</xdr:col>
      <xdr:colOff>101600</xdr:colOff>
      <xdr:row>85</xdr:row>
      <xdr:rowOff>13463</xdr:rowOff>
    </xdr:to>
    <xdr:sp macro="" textlink="">
      <xdr:nvSpPr>
        <xdr:cNvPr id="711" name="フローチャート: 判断 710"/>
        <xdr:cNvSpPr/>
      </xdr:nvSpPr>
      <xdr:spPr>
        <a:xfrm>
          <a:off x="12763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2" name="テキスト ボックス 7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3" name="テキスト ボックス 7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4" name="テキスト ボックス 7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5" name="テキスト ボックス 7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6" name="テキスト ボックス 7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138176</xdr:rowOff>
    </xdr:from>
    <xdr:to>
      <xdr:col>85</xdr:col>
      <xdr:colOff>177800</xdr:colOff>
      <xdr:row>86</xdr:row>
      <xdr:rowOff>68326</xdr:rowOff>
    </xdr:to>
    <xdr:sp macro="" textlink="">
      <xdr:nvSpPr>
        <xdr:cNvPr id="717" name="楕円 716"/>
        <xdr:cNvSpPr/>
      </xdr:nvSpPr>
      <xdr:spPr>
        <a:xfrm>
          <a:off x="162687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53103</xdr:rowOff>
    </xdr:from>
    <xdr:ext cx="405111" cy="259045"/>
    <xdr:sp macro="" textlink="">
      <xdr:nvSpPr>
        <xdr:cNvPr id="718" name="【消防施設】&#10;有形固定資産減価償却率該当値テキスト"/>
        <xdr:cNvSpPr txBox="1"/>
      </xdr:nvSpPr>
      <xdr:spPr>
        <a:xfrm>
          <a:off x="16357600" y="1462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94742</xdr:rowOff>
    </xdr:from>
    <xdr:to>
      <xdr:col>81</xdr:col>
      <xdr:colOff>101600</xdr:colOff>
      <xdr:row>86</xdr:row>
      <xdr:rowOff>24892</xdr:rowOff>
    </xdr:to>
    <xdr:sp macro="" textlink="">
      <xdr:nvSpPr>
        <xdr:cNvPr id="719" name="楕円 718"/>
        <xdr:cNvSpPr/>
      </xdr:nvSpPr>
      <xdr:spPr>
        <a:xfrm>
          <a:off x="15430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145542</xdr:rowOff>
    </xdr:from>
    <xdr:to>
      <xdr:col>85</xdr:col>
      <xdr:colOff>127000</xdr:colOff>
      <xdr:row>86</xdr:row>
      <xdr:rowOff>17526</xdr:rowOff>
    </xdr:to>
    <xdr:cxnSp macro="">
      <xdr:nvCxnSpPr>
        <xdr:cNvPr id="720" name="直線コネクタ 719"/>
        <xdr:cNvCxnSpPr/>
      </xdr:nvCxnSpPr>
      <xdr:spPr>
        <a:xfrm>
          <a:off x="15481300" y="1471879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46737</xdr:rowOff>
    </xdr:from>
    <xdr:to>
      <xdr:col>76</xdr:col>
      <xdr:colOff>165100</xdr:colOff>
      <xdr:row>85</xdr:row>
      <xdr:rowOff>148337</xdr:rowOff>
    </xdr:to>
    <xdr:sp macro="" textlink="">
      <xdr:nvSpPr>
        <xdr:cNvPr id="721" name="楕円 720"/>
        <xdr:cNvSpPr/>
      </xdr:nvSpPr>
      <xdr:spPr>
        <a:xfrm>
          <a:off x="14541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97537</xdr:rowOff>
    </xdr:from>
    <xdr:to>
      <xdr:col>81</xdr:col>
      <xdr:colOff>50800</xdr:colOff>
      <xdr:row>85</xdr:row>
      <xdr:rowOff>145542</xdr:rowOff>
    </xdr:to>
    <xdr:cxnSp macro="">
      <xdr:nvCxnSpPr>
        <xdr:cNvPr id="722" name="直線コネクタ 721"/>
        <xdr:cNvCxnSpPr/>
      </xdr:nvCxnSpPr>
      <xdr:spPr>
        <a:xfrm>
          <a:off x="14592300" y="14670787"/>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3302</xdr:rowOff>
    </xdr:from>
    <xdr:to>
      <xdr:col>72</xdr:col>
      <xdr:colOff>38100</xdr:colOff>
      <xdr:row>85</xdr:row>
      <xdr:rowOff>104902</xdr:rowOff>
    </xdr:to>
    <xdr:sp macro="" textlink="">
      <xdr:nvSpPr>
        <xdr:cNvPr id="723" name="楕円 722"/>
        <xdr:cNvSpPr/>
      </xdr:nvSpPr>
      <xdr:spPr>
        <a:xfrm>
          <a:off x="1365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54102</xdr:rowOff>
    </xdr:from>
    <xdr:to>
      <xdr:col>76</xdr:col>
      <xdr:colOff>114300</xdr:colOff>
      <xdr:row>85</xdr:row>
      <xdr:rowOff>97537</xdr:rowOff>
    </xdr:to>
    <xdr:cxnSp macro="">
      <xdr:nvCxnSpPr>
        <xdr:cNvPr id="724" name="直線コネクタ 723"/>
        <xdr:cNvCxnSpPr/>
      </xdr:nvCxnSpPr>
      <xdr:spPr>
        <a:xfrm>
          <a:off x="13703300" y="14627352"/>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119142</xdr:rowOff>
    </xdr:from>
    <xdr:ext cx="405111" cy="259045"/>
    <xdr:sp macro="" textlink="">
      <xdr:nvSpPr>
        <xdr:cNvPr id="725" name="n_1aveValue【消防施設】&#10;有形固定資産減価償却率"/>
        <xdr:cNvSpPr txBox="1"/>
      </xdr:nvSpPr>
      <xdr:spPr>
        <a:xfrm>
          <a:off x="15266044" y="1400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121429</xdr:rowOff>
    </xdr:from>
    <xdr:ext cx="405111" cy="259045"/>
    <xdr:sp macro="" textlink="">
      <xdr:nvSpPr>
        <xdr:cNvPr id="726" name="n_2aveValue【消防施設】&#10;有形固定資産減価償却率"/>
        <xdr:cNvSpPr txBox="1"/>
      </xdr:nvSpPr>
      <xdr:spPr>
        <a:xfrm>
          <a:off x="14389744" y="1400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50564</xdr:rowOff>
    </xdr:from>
    <xdr:ext cx="405111" cy="259045"/>
    <xdr:sp macro="" textlink="">
      <xdr:nvSpPr>
        <xdr:cNvPr id="727" name="n_3aveValue【消防施設】&#10;有形固定資産減価償却率"/>
        <xdr:cNvSpPr txBox="1"/>
      </xdr:nvSpPr>
      <xdr:spPr>
        <a:xfrm>
          <a:off x="13500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29990</xdr:rowOff>
    </xdr:from>
    <xdr:ext cx="405111" cy="259045"/>
    <xdr:sp macro="" textlink="">
      <xdr:nvSpPr>
        <xdr:cNvPr id="728" name="n_4aveValue【消防施設】&#10;有形固定資産減価償却率"/>
        <xdr:cNvSpPr txBox="1"/>
      </xdr:nvSpPr>
      <xdr:spPr>
        <a:xfrm>
          <a:off x="12611744" y="14260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16019</xdr:rowOff>
    </xdr:from>
    <xdr:ext cx="405111" cy="259045"/>
    <xdr:sp macro="" textlink="">
      <xdr:nvSpPr>
        <xdr:cNvPr id="729" name="n_1mainValue【消防施設】&#10;有形固定資産減価償却率"/>
        <xdr:cNvSpPr txBox="1"/>
      </xdr:nvSpPr>
      <xdr:spPr>
        <a:xfrm>
          <a:off x="15266044" y="1476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139464</xdr:rowOff>
    </xdr:from>
    <xdr:ext cx="405111" cy="259045"/>
    <xdr:sp macro="" textlink="">
      <xdr:nvSpPr>
        <xdr:cNvPr id="730" name="n_2mainValue【消防施設】&#10;有形固定資産減価償却率"/>
        <xdr:cNvSpPr txBox="1"/>
      </xdr:nvSpPr>
      <xdr:spPr>
        <a:xfrm>
          <a:off x="14389744" y="14712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96029</xdr:rowOff>
    </xdr:from>
    <xdr:ext cx="405111" cy="259045"/>
    <xdr:sp macro="" textlink="">
      <xdr:nvSpPr>
        <xdr:cNvPr id="731" name="n_3mainValue【消防施設】&#10;有形固定資産減価償却率"/>
        <xdr:cNvSpPr txBox="1"/>
      </xdr:nvSpPr>
      <xdr:spPr>
        <a:xfrm>
          <a:off x="13500744" y="1466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0" name="テキスト ボックス 7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1" name="直線コネクタ 7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2" name="直線コネクタ 7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3" name="テキスト ボックス 7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4" name="直線コネクタ 7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5" name="テキスト ボックス 7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6" name="直線コネクタ 7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47" name="テキスト ボックス 7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48" name="直線コネクタ 7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49" name="テキスト ボックス 7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0" name="直線コネクタ 7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1" name="テキスト ボックス 7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2" name="直線コネクタ 7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3" name="テキスト ボックス 7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755" name="直線コネクタ 754"/>
        <xdr:cNvCxnSpPr/>
      </xdr:nvCxnSpPr>
      <xdr:spPr>
        <a:xfrm flipV="1">
          <a:off x="22160864" y="134416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56"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57" name="直線コネクタ 75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58" name="【消防施設】&#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59" name="直線コネクタ 758"/>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109238</xdr:rowOff>
    </xdr:from>
    <xdr:ext cx="469744" cy="259045"/>
    <xdr:sp macro="" textlink="">
      <xdr:nvSpPr>
        <xdr:cNvPr id="760" name="【消防施設】&#10;一人当たり面積平均値テキスト"/>
        <xdr:cNvSpPr txBox="1"/>
      </xdr:nvSpPr>
      <xdr:spPr>
        <a:xfrm>
          <a:off x="22199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761" name="フローチャート: 判断 760"/>
        <xdr:cNvSpPr/>
      </xdr:nvSpPr>
      <xdr:spPr>
        <a:xfrm>
          <a:off x="22110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62" name="フローチャート: 判断 761"/>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763" name="フローチャート: 判断 762"/>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64" name="フローチャート: 判断 763"/>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765" name="フローチャート: 判断 764"/>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6" name="テキスト ボックス 7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7" name="テキスト ボックス 7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8" name="テキスト ボックス 7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9" name="テキスト ボックス 7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0" name="テキスト ボックス 7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771" name="楕円 770"/>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772" name="【消防施設】&#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773" name="楕円 772"/>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774" name="直線コネクタ 773"/>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775" name="楕円 774"/>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776" name="直線コネクタ 775"/>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777" name="楕円 776"/>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778" name="直線コネクタ 777"/>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779" name="n_1aveValue【消防施設】&#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780" name="n_2aveValue【消防施設】&#10;一人当たり面積"/>
        <xdr:cNvSpPr txBox="1"/>
      </xdr:nvSpPr>
      <xdr:spPr>
        <a:xfrm>
          <a:off x="20199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81" name="n_3ave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782" name="n_4aveValue【消防施設】&#10;一人当たり面積"/>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83" name="n_1mainValue【消防施設】&#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784" name="n_2mainValue【消防施設】&#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785" name="n_3mainValue【消防施設】&#10;一人当たり面積"/>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6" name="正方形/長方形 7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7" name="正方形/長方形 7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8" name="正方形/長方形 7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9" name="正方形/長方形 7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0" name="正方形/長方形 7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1" name="正方形/長方形 7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2" name="正方形/長方形 7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3" name="正方形/長方形 7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4" name="テキスト ボックス 7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5" name="直線コネクタ 7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6" name="テキスト ボックス 79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7" name="直線コネクタ 79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8" name="テキスト ボックス 79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9" name="直線コネクタ 79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0" name="テキスト ボックス 79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1" name="直線コネクタ 80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2" name="テキスト ボックス 80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3" name="直線コネクタ 80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4" name="テキスト ボックス 80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5" name="直線コネクタ 80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6" name="テキスト ボックス 80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7" name="直線コネクタ 80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8" name="テキスト ボックス 80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9" name="直線コネクタ 8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811" name="直線コネクタ 810"/>
        <xdr:cNvCxnSpPr/>
      </xdr:nvCxnSpPr>
      <xdr:spPr>
        <a:xfrm flipV="1">
          <a:off x="16318864" y="171885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812" name="【庁舎】&#10;有形固定資産減価償却率最小値テキスト"/>
        <xdr:cNvSpPr txBox="1"/>
      </xdr:nvSpPr>
      <xdr:spPr>
        <a:xfrm>
          <a:off x="16357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813" name="直線コネクタ 812"/>
        <xdr:cNvCxnSpPr/>
      </xdr:nvCxnSpPr>
      <xdr:spPr>
        <a:xfrm>
          <a:off x="16230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814" name="【庁舎】&#10;有形固定資産減価償却率最大値テキスト"/>
        <xdr:cNvSpPr txBox="1"/>
      </xdr:nvSpPr>
      <xdr:spPr>
        <a:xfrm>
          <a:off x="16357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815" name="直線コネクタ 814"/>
        <xdr:cNvCxnSpPr/>
      </xdr:nvCxnSpPr>
      <xdr:spPr>
        <a:xfrm>
          <a:off x="16230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816"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817" name="フローチャート: 判断 816"/>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818" name="フローチャート: 判断 817"/>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819" name="フローチャート: 判断 818"/>
        <xdr:cNvSpPr/>
      </xdr:nvSpPr>
      <xdr:spPr>
        <a:xfrm>
          <a:off x="14541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20" name="フローチャート: 判断 819"/>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156029</xdr:rowOff>
    </xdr:from>
    <xdr:to>
      <xdr:col>67</xdr:col>
      <xdr:colOff>101600</xdr:colOff>
      <xdr:row>103</xdr:row>
      <xdr:rowOff>86179</xdr:rowOff>
    </xdr:to>
    <xdr:sp macro="" textlink="">
      <xdr:nvSpPr>
        <xdr:cNvPr id="821" name="フローチャート: 判断 820"/>
        <xdr:cNvSpPr/>
      </xdr:nvSpPr>
      <xdr:spPr>
        <a:xfrm>
          <a:off x="12763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2" name="テキスト ボックス 8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3" name="テキスト ボックス 8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4" name="テキスト ボックス 8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5" name="テキスト ボックス 8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6" name="テキスト ボックス 8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49893</xdr:rowOff>
    </xdr:from>
    <xdr:to>
      <xdr:col>85</xdr:col>
      <xdr:colOff>177800</xdr:colOff>
      <xdr:row>101</xdr:row>
      <xdr:rowOff>151493</xdr:rowOff>
    </xdr:to>
    <xdr:sp macro="" textlink="">
      <xdr:nvSpPr>
        <xdr:cNvPr id="827" name="楕円 826"/>
        <xdr:cNvSpPr/>
      </xdr:nvSpPr>
      <xdr:spPr>
        <a:xfrm>
          <a:off x="162687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72770</xdr:rowOff>
    </xdr:from>
    <xdr:ext cx="405111" cy="259045"/>
    <xdr:sp macro="" textlink="">
      <xdr:nvSpPr>
        <xdr:cNvPr id="828" name="【庁舎】&#10;有形固定資産減価償却率該当値テキスト"/>
        <xdr:cNvSpPr txBox="1"/>
      </xdr:nvSpPr>
      <xdr:spPr>
        <a:xfrm>
          <a:off x="16357600" y="1721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17236</xdr:rowOff>
    </xdr:from>
    <xdr:to>
      <xdr:col>81</xdr:col>
      <xdr:colOff>101600</xdr:colOff>
      <xdr:row>101</xdr:row>
      <xdr:rowOff>118836</xdr:rowOff>
    </xdr:to>
    <xdr:sp macro="" textlink="">
      <xdr:nvSpPr>
        <xdr:cNvPr id="829" name="楕円 828"/>
        <xdr:cNvSpPr/>
      </xdr:nvSpPr>
      <xdr:spPr>
        <a:xfrm>
          <a:off x="15430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68036</xdr:rowOff>
    </xdr:from>
    <xdr:to>
      <xdr:col>85</xdr:col>
      <xdr:colOff>127000</xdr:colOff>
      <xdr:row>101</xdr:row>
      <xdr:rowOff>100693</xdr:rowOff>
    </xdr:to>
    <xdr:cxnSp macro="">
      <xdr:nvCxnSpPr>
        <xdr:cNvPr id="830" name="直線コネクタ 829"/>
        <xdr:cNvCxnSpPr/>
      </xdr:nvCxnSpPr>
      <xdr:spPr>
        <a:xfrm>
          <a:off x="15481300" y="173844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156029</xdr:rowOff>
    </xdr:from>
    <xdr:to>
      <xdr:col>76</xdr:col>
      <xdr:colOff>165100</xdr:colOff>
      <xdr:row>101</xdr:row>
      <xdr:rowOff>86179</xdr:rowOff>
    </xdr:to>
    <xdr:sp macro="" textlink="">
      <xdr:nvSpPr>
        <xdr:cNvPr id="831" name="楕円 830"/>
        <xdr:cNvSpPr/>
      </xdr:nvSpPr>
      <xdr:spPr>
        <a:xfrm>
          <a:off x="14541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35379</xdr:rowOff>
    </xdr:from>
    <xdr:to>
      <xdr:col>81</xdr:col>
      <xdr:colOff>50800</xdr:colOff>
      <xdr:row>101</xdr:row>
      <xdr:rowOff>68036</xdr:rowOff>
    </xdr:to>
    <xdr:cxnSp macro="">
      <xdr:nvCxnSpPr>
        <xdr:cNvPr id="832" name="直線コネクタ 831"/>
        <xdr:cNvCxnSpPr/>
      </xdr:nvCxnSpPr>
      <xdr:spPr>
        <a:xfrm>
          <a:off x="14592300" y="17351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123371</xdr:rowOff>
    </xdr:from>
    <xdr:to>
      <xdr:col>72</xdr:col>
      <xdr:colOff>38100</xdr:colOff>
      <xdr:row>101</xdr:row>
      <xdr:rowOff>53521</xdr:rowOff>
    </xdr:to>
    <xdr:sp macro="" textlink="">
      <xdr:nvSpPr>
        <xdr:cNvPr id="833" name="楕円 832"/>
        <xdr:cNvSpPr/>
      </xdr:nvSpPr>
      <xdr:spPr>
        <a:xfrm>
          <a:off x="13652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2721</xdr:rowOff>
    </xdr:from>
    <xdr:to>
      <xdr:col>76</xdr:col>
      <xdr:colOff>114300</xdr:colOff>
      <xdr:row>101</xdr:row>
      <xdr:rowOff>35379</xdr:rowOff>
    </xdr:to>
    <xdr:cxnSp macro="">
      <xdr:nvCxnSpPr>
        <xdr:cNvPr id="834" name="直線コネクタ 833"/>
        <xdr:cNvCxnSpPr/>
      </xdr:nvCxnSpPr>
      <xdr:spPr>
        <a:xfrm>
          <a:off x="13703300" y="17319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83838</xdr:rowOff>
    </xdr:from>
    <xdr:ext cx="405111" cy="259045"/>
    <xdr:sp macro="" textlink="">
      <xdr:nvSpPr>
        <xdr:cNvPr id="835" name="n_1aveValue【庁舎】&#10;有形固定資産減価償却率"/>
        <xdr:cNvSpPr txBox="1"/>
      </xdr:nvSpPr>
      <xdr:spPr>
        <a:xfrm>
          <a:off x="152660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16890</xdr:rowOff>
    </xdr:from>
    <xdr:ext cx="405111" cy="259045"/>
    <xdr:sp macro="" textlink="">
      <xdr:nvSpPr>
        <xdr:cNvPr id="836" name="n_2aveValue【庁舎】&#10;有形固定資産減価償却率"/>
        <xdr:cNvSpPr txBox="1"/>
      </xdr:nvSpPr>
      <xdr:spPr>
        <a:xfrm>
          <a:off x="14389744" y="178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147519</xdr:rowOff>
    </xdr:from>
    <xdr:ext cx="405111" cy="259045"/>
    <xdr:sp macro="" textlink="">
      <xdr:nvSpPr>
        <xdr:cNvPr id="837" name="n_3aveValue【庁舎】&#10;有形固定資産減価償却率"/>
        <xdr:cNvSpPr txBox="1"/>
      </xdr:nvSpPr>
      <xdr:spPr>
        <a:xfrm>
          <a:off x="13500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102706</xdr:rowOff>
    </xdr:from>
    <xdr:ext cx="405111" cy="259045"/>
    <xdr:sp macro="" textlink="">
      <xdr:nvSpPr>
        <xdr:cNvPr id="838" name="n_4aveValue【庁舎】&#10;有形固定資産減価償却率"/>
        <xdr:cNvSpPr txBox="1"/>
      </xdr:nvSpPr>
      <xdr:spPr>
        <a:xfrm>
          <a:off x="126117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135363</xdr:rowOff>
    </xdr:from>
    <xdr:ext cx="405111" cy="259045"/>
    <xdr:sp macro="" textlink="">
      <xdr:nvSpPr>
        <xdr:cNvPr id="839" name="n_1mainValue【庁舎】&#10;有形固定資産減価償却率"/>
        <xdr:cNvSpPr txBox="1"/>
      </xdr:nvSpPr>
      <xdr:spPr>
        <a:xfrm>
          <a:off x="152660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102706</xdr:rowOff>
    </xdr:from>
    <xdr:ext cx="405111" cy="259045"/>
    <xdr:sp macro="" textlink="">
      <xdr:nvSpPr>
        <xdr:cNvPr id="840" name="n_2mainValue【庁舎】&#10;有形固定資産減価償却率"/>
        <xdr:cNvSpPr txBox="1"/>
      </xdr:nvSpPr>
      <xdr:spPr>
        <a:xfrm>
          <a:off x="1438974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70048</xdr:rowOff>
    </xdr:from>
    <xdr:ext cx="405111" cy="259045"/>
    <xdr:sp macro="" textlink="">
      <xdr:nvSpPr>
        <xdr:cNvPr id="841" name="n_3mainValue【庁舎】&#10;有形固定資産減価償却率"/>
        <xdr:cNvSpPr txBox="1"/>
      </xdr:nvSpPr>
      <xdr:spPr>
        <a:xfrm>
          <a:off x="13500744"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2" name="正方形/長方形 8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3" name="正方形/長方形 8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4" name="正方形/長方形 8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5" name="正方形/長方形 8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6" name="正方形/長方形 8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7" name="正方形/長方形 8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8" name="正方形/長方形 8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9" name="正方形/長方形 8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0" name="テキスト ボックス 8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1" name="直線コネクタ 8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2" name="直線コネクタ 85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3" name="テキスト ボックス 85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4" name="直線コネクタ 85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5" name="テキスト ボックス 85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6" name="直線コネクタ 85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57" name="テキスト ボックス 85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58" name="直線コネクタ 85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59" name="テキスト ボックス 85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0" name="直線コネクタ 8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1" name="テキスト ボックス 8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25908</xdr:rowOff>
    </xdr:from>
    <xdr:to>
      <xdr:col>116</xdr:col>
      <xdr:colOff>62864</xdr:colOff>
      <xdr:row>107</xdr:row>
      <xdr:rowOff>96774</xdr:rowOff>
    </xdr:to>
    <xdr:cxnSp macro="">
      <xdr:nvCxnSpPr>
        <xdr:cNvPr id="863" name="直線コネクタ 862"/>
        <xdr:cNvCxnSpPr/>
      </xdr:nvCxnSpPr>
      <xdr:spPr>
        <a:xfrm flipV="1">
          <a:off x="22160864" y="175138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64"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65" name="直線コネクタ 864"/>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144035</xdr:rowOff>
    </xdr:from>
    <xdr:ext cx="469744" cy="259045"/>
    <xdr:sp macro="" textlink="">
      <xdr:nvSpPr>
        <xdr:cNvPr id="866" name="【庁舎】&#10;一人当たり面積最大値テキスト"/>
        <xdr:cNvSpPr txBox="1"/>
      </xdr:nvSpPr>
      <xdr:spPr>
        <a:xfrm>
          <a:off x="22199600" y="1728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25908</xdr:rowOff>
    </xdr:from>
    <xdr:to>
      <xdr:col>116</xdr:col>
      <xdr:colOff>152400</xdr:colOff>
      <xdr:row>102</xdr:row>
      <xdr:rowOff>25908</xdr:rowOff>
    </xdr:to>
    <xdr:cxnSp macro="">
      <xdr:nvCxnSpPr>
        <xdr:cNvPr id="867" name="直線コネクタ 866"/>
        <xdr:cNvCxnSpPr/>
      </xdr:nvCxnSpPr>
      <xdr:spPr>
        <a:xfrm>
          <a:off x="22072600" y="1751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95266</xdr:rowOff>
    </xdr:from>
    <xdr:ext cx="469744" cy="259045"/>
    <xdr:sp macro="" textlink="">
      <xdr:nvSpPr>
        <xdr:cNvPr id="868" name="【庁舎】&#10;一人当たり面積平均値テキスト"/>
        <xdr:cNvSpPr txBox="1"/>
      </xdr:nvSpPr>
      <xdr:spPr>
        <a:xfrm>
          <a:off x="221996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869" name="フローチャート: 判断 868"/>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98552</xdr:rowOff>
    </xdr:from>
    <xdr:to>
      <xdr:col>112</xdr:col>
      <xdr:colOff>38100</xdr:colOff>
      <xdr:row>105</xdr:row>
      <xdr:rowOff>28702</xdr:rowOff>
    </xdr:to>
    <xdr:sp macro="" textlink="">
      <xdr:nvSpPr>
        <xdr:cNvPr id="870" name="フローチャート: 判断 869"/>
        <xdr:cNvSpPr/>
      </xdr:nvSpPr>
      <xdr:spPr>
        <a:xfrm>
          <a:off x="21272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80263</xdr:rowOff>
    </xdr:from>
    <xdr:to>
      <xdr:col>107</xdr:col>
      <xdr:colOff>101600</xdr:colOff>
      <xdr:row>105</xdr:row>
      <xdr:rowOff>10413</xdr:rowOff>
    </xdr:to>
    <xdr:sp macro="" textlink="">
      <xdr:nvSpPr>
        <xdr:cNvPr id="871" name="フローチャート: 判断 870"/>
        <xdr:cNvSpPr/>
      </xdr:nvSpPr>
      <xdr:spPr>
        <a:xfrm>
          <a:off x="20383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2" name="フローチャート: 判断 871"/>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109982</xdr:rowOff>
    </xdr:from>
    <xdr:to>
      <xdr:col>98</xdr:col>
      <xdr:colOff>38100</xdr:colOff>
      <xdr:row>104</xdr:row>
      <xdr:rowOff>40132</xdr:rowOff>
    </xdr:to>
    <xdr:sp macro="" textlink="">
      <xdr:nvSpPr>
        <xdr:cNvPr id="873" name="フローチャート: 判断 872"/>
        <xdr:cNvSpPr/>
      </xdr:nvSpPr>
      <xdr:spPr>
        <a:xfrm>
          <a:off x="186055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4" name="テキスト ボックス 8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5" name="テキスト ボックス 8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6" name="テキスト ボックス 8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7" name="テキスト ボックス 8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8" name="テキスト ボックス 8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66548</xdr:rowOff>
    </xdr:from>
    <xdr:to>
      <xdr:col>116</xdr:col>
      <xdr:colOff>114300</xdr:colOff>
      <xdr:row>104</xdr:row>
      <xdr:rowOff>168148</xdr:rowOff>
    </xdr:to>
    <xdr:sp macro="" textlink="">
      <xdr:nvSpPr>
        <xdr:cNvPr id="879" name="楕円 878"/>
        <xdr:cNvSpPr/>
      </xdr:nvSpPr>
      <xdr:spPr>
        <a:xfrm>
          <a:off x="221107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89425</xdr:rowOff>
    </xdr:from>
    <xdr:ext cx="469744" cy="259045"/>
    <xdr:sp macro="" textlink="">
      <xdr:nvSpPr>
        <xdr:cNvPr id="880" name="【庁舎】&#10;一人当たり面積該当値テキスト"/>
        <xdr:cNvSpPr txBox="1"/>
      </xdr:nvSpPr>
      <xdr:spPr>
        <a:xfrm>
          <a:off x="22199600" y="1774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66548</xdr:rowOff>
    </xdr:from>
    <xdr:to>
      <xdr:col>112</xdr:col>
      <xdr:colOff>38100</xdr:colOff>
      <xdr:row>104</xdr:row>
      <xdr:rowOff>168148</xdr:rowOff>
    </xdr:to>
    <xdr:sp macro="" textlink="">
      <xdr:nvSpPr>
        <xdr:cNvPr id="881" name="楕円 880"/>
        <xdr:cNvSpPr/>
      </xdr:nvSpPr>
      <xdr:spPr>
        <a:xfrm>
          <a:off x="21272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117348</xdr:rowOff>
    </xdr:from>
    <xdr:to>
      <xdr:col>116</xdr:col>
      <xdr:colOff>63500</xdr:colOff>
      <xdr:row>104</xdr:row>
      <xdr:rowOff>117348</xdr:rowOff>
    </xdr:to>
    <xdr:cxnSp macro="">
      <xdr:nvCxnSpPr>
        <xdr:cNvPr id="882" name="直線コネクタ 881"/>
        <xdr:cNvCxnSpPr/>
      </xdr:nvCxnSpPr>
      <xdr:spPr>
        <a:xfrm>
          <a:off x="21323300" y="179481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61976</xdr:rowOff>
    </xdr:from>
    <xdr:to>
      <xdr:col>107</xdr:col>
      <xdr:colOff>101600</xdr:colOff>
      <xdr:row>104</xdr:row>
      <xdr:rowOff>163576</xdr:rowOff>
    </xdr:to>
    <xdr:sp macro="" textlink="">
      <xdr:nvSpPr>
        <xdr:cNvPr id="883" name="楕円 882"/>
        <xdr:cNvSpPr/>
      </xdr:nvSpPr>
      <xdr:spPr>
        <a:xfrm>
          <a:off x="20383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112776</xdr:rowOff>
    </xdr:from>
    <xdr:to>
      <xdr:col>111</xdr:col>
      <xdr:colOff>177800</xdr:colOff>
      <xdr:row>104</xdr:row>
      <xdr:rowOff>117348</xdr:rowOff>
    </xdr:to>
    <xdr:cxnSp macro="">
      <xdr:nvCxnSpPr>
        <xdr:cNvPr id="884" name="直線コネクタ 883"/>
        <xdr:cNvCxnSpPr/>
      </xdr:nvCxnSpPr>
      <xdr:spPr>
        <a:xfrm>
          <a:off x="20434300" y="179435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57404</xdr:rowOff>
    </xdr:from>
    <xdr:to>
      <xdr:col>102</xdr:col>
      <xdr:colOff>165100</xdr:colOff>
      <xdr:row>104</xdr:row>
      <xdr:rowOff>159004</xdr:rowOff>
    </xdr:to>
    <xdr:sp macro="" textlink="">
      <xdr:nvSpPr>
        <xdr:cNvPr id="885" name="楕円 884"/>
        <xdr:cNvSpPr/>
      </xdr:nvSpPr>
      <xdr:spPr>
        <a:xfrm>
          <a:off x="19494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108204</xdr:rowOff>
    </xdr:from>
    <xdr:to>
      <xdr:col>107</xdr:col>
      <xdr:colOff>50800</xdr:colOff>
      <xdr:row>104</xdr:row>
      <xdr:rowOff>112776</xdr:rowOff>
    </xdr:to>
    <xdr:cxnSp macro="">
      <xdr:nvCxnSpPr>
        <xdr:cNvPr id="886" name="直線コネクタ 885"/>
        <xdr:cNvCxnSpPr/>
      </xdr:nvCxnSpPr>
      <xdr:spPr>
        <a:xfrm>
          <a:off x="19545300" y="17939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19829</xdr:rowOff>
    </xdr:from>
    <xdr:ext cx="469744" cy="259045"/>
    <xdr:sp macro="" textlink="">
      <xdr:nvSpPr>
        <xdr:cNvPr id="887" name="n_1aveValue【庁舎】&#10;一人当たり面積"/>
        <xdr:cNvSpPr txBox="1"/>
      </xdr:nvSpPr>
      <xdr:spPr>
        <a:xfrm>
          <a:off x="21075727" y="1802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1540</xdr:rowOff>
    </xdr:from>
    <xdr:ext cx="469744" cy="259045"/>
    <xdr:sp macro="" textlink="">
      <xdr:nvSpPr>
        <xdr:cNvPr id="888" name="n_2aveValue【庁舎】&#10;一人当たり面積"/>
        <xdr:cNvSpPr txBox="1"/>
      </xdr:nvSpPr>
      <xdr:spPr>
        <a:xfrm>
          <a:off x="20199427" y="180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889" name="n_3aveValue【庁舎】&#10;一人当たり面積"/>
        <xdr:cNvSpPr txBox="1"/>
      </xdr:nvSpPr>
      <xdr:spPr>
        <a:xfrm>
          <a:off x="19310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56659</xdr:rowOff>
    </xdr:from>
    <xdr:ext cx="469744" cy="259045"/>
    <xdr:sp macro="" textlink="">
      <xdr:nvSpPr>
        <xdr:cNvPr id="890" name="n_4aveValue【庁舎】&#10;一人当たり面積"/>
        <xdr:cNvSpPr txBox="1"/>
      </xdr:nvSpPr>
      <xdr:spPr>
        <a:xfrm>
          <a:off x="184214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13225</xdr:rowOff>
    </xdr:from>
    <xdr:ext cx="469744" cy="259045"/>
    <xdr:sp macro="" textlink="">
      <xdr:nvSpPr>
        <xdr:cNvPr id="891" name="n_1mainValue【庁舎】&#10;一人当たり面積"/>
        <xdr:cNvSpPr txBox="1"/>
      </xdr:nvSpPr>
      <xdr:spPr>
        <a:xfrm>
          <a:off x="210757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8653</xdr:rowOff>
    </xdr:from>
    <xdr:ext cx="469744" cy="259045"/>
    <xdr:sp macro="" textlink="">
      <xdr:nvSpPr>
        <xdr:cNvPr id="892" name="n_2mainValue【庁舎】&#10;一人当たり面積"/>
        <xdr:cNvSpPr txBox="1"/>
      </xdr:nvSpPr>
      <xdr:spPr>
        <a:xfrm>
          <a:off x="201994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4081</xdr:rowOff>
    </xdr:from>
    <xdr:ext cx="469744" cy="259045"/>
    <xdr:sp macro="" textlink="">
      <xdr:nvSpPr>
        <xdr:cNvPr id="893" name="n_3mainValue【庁舎】&#10;一人当たり面積"/>
        <xdr:cNvSpPr txBox="1"/>
      </xdr:nvSpPr>
      <xdr:spPr>
        <a:xfrm>
          <a:off x="19310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4" name="正方形/長方形 8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5" name="正方形/長方形 8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6" name="テキスト ボックス 8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類似団体内平均値、全国平均、東京都平均全てと比較して、有形固定資産減価償却率が高くなっている施設類型は、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については、再編個別計画に基づく、施設整備計画策定の取り組みを進める。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については、多数の防火水槽が耐用年数を経過していることから、特に高くなっていると考えられる。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については、大規模改修を行うことにより施設の長寿命化を図ったが、既存施設の除却を行わなかったことから、数値の低減が限定的になっていると考えられる。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184,090
179,492
24.36
80,667,857
75,637,291
4,317,234
41,166,136
23,523,599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法人の集積により法人市民税の税収が多いことなどから、類似団体平均より高い水準で推移しており、令和元年度は</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ポイント上回っている。令和元年度は、消費税率引上げや新型コロナウイルス感染症の影響による景気の下振れが懸念されたものの、個人市民税や固定資産税が堅調に増加したことなどにより、前年度を上回る一般財源を確保することができた。しかし、今後については、新型コロナウイルス感染症の影響による景気の下振れが予想され、生産年齢人口の減少の影響などによる減収を含め、安定した財源を確保していくことは厳しい状況を見込んで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94545</xdr:rowOff>
    </xdr:from>
    <xdr:to>
      <xdr:col>23</xdr:col>
      <xdr:colOff>133350</xdr:colOff>
      <xdr:row>38</xdr:row>
      <xdr:rowOff>107950</xdr:rowOff>
    </xdr:to>
    <xdr:cxnSp macro="">
      <xdr:nvCxnSpPr>
        <xdr:cNvPr id="69" name="直線コネクタ 68"/>
        <xdr:cNvCxnSpPr/>
      </xdr:nvCxnSpPr>
      <xdr:spPr>
        <a:xfrm>
          <a:off x="4114800" y="66096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94545</xdr:rowOff>
    </xdr:from>
    <xdr:to>
      <xdr:col>19</xdr:col>
      <xdr:colOff>133350</xdr:colOff>
      <xdr:row>38</xdr:row>
      <xdr:rowOff>107950</xdr:rowOff>
    </xdr:to>
    <xdr:cxnSp macro="">
      <xdr:nvCxnSpPr>
        <xdr:cNvPr id="72" name="直線コネクタ 71"/>
        <xdr:cNvCxnSpPr/>
      </xdr:nvCxnSpPr>
      <xdr:spPr>
        <a:xfrm flipV="1">
          <a:off x="3225800" y="66096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38</xdr:row>
      <xdr:rowOff>161572</xdr:rowOff>
    </xdr:to>
    <xdr:cxnSp macro="">
      <xdr:nvCxnSpPr>
        <xdr:cNvPr id="75" name="直線コネクタ 74"/>
        <xdr:cNvCxnSpPr/>
      </xdr:nvCxnSpPr>
      <xdr:spPr>
        <a:xfrm flipV="1">
          <a:off x="2336800" y="66230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161572</xdr:rowOff>
    </xdr:from>
    <xdr:to>
      <xdr:col>11</xdr:col>
      <xdr:colOff>31750</xdr:colOff>
      <xdr:row>39</xdr:row>
      <xdr:rowOff>30339</xdr:rowOff>
    </xdr:to>
    <xdr:cxnSp macro="">
      <xdr:nvCxnSpPr>
        <xdr:cNvPr id="78" name="直線コネクタ 77"/>
        <xdr:cNvCxnSpPr/>
      </xdr:nvCxnSpPr>
      <xdr:spPr>
        <a:xfrm flipV="1">
          <a:off x="1447800" y="66766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81" name="フローチャート: 判断 80"/>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71560</xdr:rowOff>
    </xdr:from>
    <xdr:ext cx="762000" cy="259045"/>
    <xdr:sp macro="" textlink="">
      <xdr:nvSpPr>
        <xdr:cNvPr id="82" name="テキスト ボックス 81"/>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57150</xdr:rowOff>
    </xdr:from>
    <xdr:to>
      <xdr:col>23</xdr:col>
      <xdr:colOff>184150</xdr:colOff>
      <xdr:row>38</xdr:row>
      <xdr:rowOff>158750</xdr:rowOff>
    </xdr:to>
    <xdr:sp macro="" textlink="">
      <xdr:nvSpPr>
        <xdr:cNvPr id="88" name="楕円 87"/>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73677</xdr:rowOff>
    </xdr:from>
    <xdr:ext cx="762000" cy="259045"/>
    <xdr:sp macro="" textlink="">
      <xdr:nvSpPr>
        <xdr:cNvPr id="89" name="財政力該当値テキスト"/>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43745</xdr:rowOff>
    </xdr:from>
    <xdr:to>
      <xdr:col>19</xdr:col>
      <xdr:colOff>184150</xdr:colOff>
      <xdr:row>38</xdr:row>
      <xdr:rowOff>145345</xdr:rowOff>
    </xdr:to>
    <xdr:sp macro="" textlink="">
      <xdr:nvSpPr>
        <xdr:cNvPr id="90" name="楕円 89"/>
        <xdr:cNvSpPr/>
      </xdr:nvSpPr>
      <xdr:spPr>
        <a:xfrm>
          <a:off x="4064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155522</xdr:rowOff>
    </xdr:from>
    <xdr:ext cx="736600" cy="259045"/>
    <xdr:sp macro="" textlink="">
      <xdr:nvSpPr>
        <xdr:cNvPr id="91" name="テキスト ボックス 90"/>
        <xdr:cNvSpPr txBox="1"/>
      </xdr:nvSpPr>
      <xdr:spPr>
        <a:xfrm>
          <a:off x="3733800" y="632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2" name="楕円 91"/>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3" name="テキスト ボックス 92"/>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110772</xdr:rowOff>
    </xdr:from>
    <xdr:to>
      <xdr:col>11</xdr:col>
      <xdr:colOff>82550</xdr:colOff>
      <xdr:row>39</xdr:row>
      <xdr:rowOff>40922</xdr:rowOff>
    </xdr:to>
    <xdr:sp macro="" textlink="">
      <xdr:nvSpPr>
        <xdr:cNvPr id="94" name="楕円 93"/>
        <xdr:cNvSpPr/>
      </xdr:nvSpPr>
      <xdr:spPr>
        <a:xfrm>
          <a:off x="2286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51099</xdr:rowOff>
    </xdr:from>
    <xdr:ext cx="762000" cy="259045"/>
    <xdr:sp macro="" textlink="">
      <xdr:nvSpPr>
        <xdr:cNvPr id="95" name="テキスト ボックス 94"/>
        <xdr:cNvSpPr txBox="1"/>
      </xdr:nvSpPr>
      <xdr:spPr>
        <a:xfrm>
          <a:off x="1955800" y="63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150989</xdr:rowOff>
    </xdr:from>
    <xdr:to>
      <xdr:col>7</xdr:col>
      <xdr:colOff>31750</xdr:colOff>
      <xdr:row>39</xdr:row>
      <xdr:rowOff>81139</xdr:rowOff>
    </xdr:to>
    <xdr:sp macro="" textlink="">
      <xdr:nvSpPr>
        <xdr:cNvPr id="96" name="楕円 95"/>
        <xdr:cNvSpPr/>
      </xdr:nvSpPr>
      <xdr:spPr>
        <a:xfrm>
          <a:off x="1397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91316</xdr:rowOff>
    </xdr:from>
    <xdr:ext cx="762000" cy="259045"/>
    <xdr:sp macro="" textlink="">
      <xdr:nvSpPr>
        <xdr:cNvPr id="97" name="テキスト ボックス 96"/>
        <xdr:cNvSpPr txBox="1"/>
      </xdr:nvSpPr>
      <xdr:spPr>
        <a:xfrm>
          <a:off x="1066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分子の経常経費充当一般財源等は、公債費、補助費等が減少したものの、扶助費、繰出金、人件費、維持補修費、物件費が増加したことにより前年度比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％の増となった。分母の経常一般財源等は、地方消費税交付金が減少したものの、市税、地方特例交付金が増加したことにより前年度比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％の増となった。分母の増加率が分子の増加率を上回ったことにより、経常収支比率は前年度比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％の減となった。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67</xdr:row>
      <xdr:rowOff>77712</xdr:rowOff>
    </xdr:to>
    <xdr:cxnSp macro="">
      <xdr:nvCxnSpPr>
        <xdr:cNvPr id="129" name="直線コネクタ 128"/>
        <xdr:cNvCxnSpPr/>
      </xdr:nvCxnSpPr>
      <xdr:spPr>
        <a:xfrm flipV="1">
          <a:off x="4953000" y="9910233"/>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49789</xdr:rowOff>
    </xdr:from>
    <xdr:ext cx="762000" cy="259045"/>
    <xdr:sp macro="" textlink="">
      <xdr:nvSpPr>
        <xdr:cNvPr id="130" name="財政構造の弾力性最小値テキスト"/>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77712</xdr:rowOff>
    </xdr:from>
    <xdr:to>
      <xdr:col>24</xdr:col>
      <xdr:colOff>12700</xdr:colOff>
      <xdr:row>67</xdr:row>
      <xdr:rowOff>77712</xdr:rowOff>
    </xdr:to>
    <xdr:cxnSp macro="">
      <xdr:nvCxnSpPr>
        <xdr:cNvPr id="131" name="直線コネクタ 130"/>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2"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3" name="直線コネクタ 132"/>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105833</xdr:rowOff>
    </xdr:from>
    <xdr:to>
      <xdr:col>23</xdr:col>
      <xdr:colOff>133350</xdr:colOff>
      <xdr:row>60</xdr:row>
      <xdr:rowOff>117324</xdr:rowOff>
    </xdr:to>
    <xdr:cxnSp macro="">
      <xdr:nvCxnSpPr>
        <xdr:cNvPr id="134" name="直線コネクタ 133"/>
        <xdr:cNvCxnSpPr/>
      </xdr:nvCxnSpPr>
      <xdr:spPr>
        <a:xfrm flipV="1">
          <a:off x="4114800" y="103928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63396</xdr:rowOff>
    </xdr:from>
    <xdr:ext cx="762000" cy="259045"/>
    <xdr:sp macro="" textlink="">
      <xdr:nvSpPr>
        <xdr:cNvPr id="135" name="財政構造の弾力性平均値テキスト"/>
        <xdr:cNvSpPr txBox="1"/>
      </xdr:nvSpPr>
      <xdr:spPr>
        <a:xfrm>
          <a:off x="5041900" y="10693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36" name="フローチャート: 判断 135"/>
        <xdr:cNvSpPr/>
      </xdr:nvSpPr>
      <xdr:spPr>
        <a:xfrm>
          <a:off x="49022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162378</xdr:rowOff>
    </xdr:from>
    <xdr:to>
      <xdr:col>19</xdr:col>
      <xdr:colOff>133350</xdr:colOff>
      <xdr:row>60</xdr:row>
      <xdr:rowOff>117324</xdr:rowOff>
    </xdr:to>
    <xdr:cxnSp macro="">
      <xdr:nvCxnSpPr>
        <xdr:cNvPr id="137" name="直線コネクタ 136"/>
        <xdr:cNvCxnSpPr/>
      </xdr:nvCxnSpPr>
      <xdr:spPr>
        <a:xfrm>
          <a:off x="3225800" y="1027792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170845</xdr:rowOff>
    </xdr:from>
    <xdr:to>
      <xdr:col>19</xdr:col>
      <xdr:colOff>184150</xdr:colOff>
      <xdr:row>62</xdr:row>
      <xdr:rowOff>100995</xdr:rowOff>
    </xdr:to>
    <xdr:sp macro="" textlink="">
      <xdr:nvSpPr>
        <xdr:cNvPr id="138" name="フローチャート: 判断 137"/>
        <xdr:cNvSpPr/>
      </xdr:nvSpPr>
      <xdr:spPr>
        <a:xfrm>
          <a:off x="4064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85772</xdr:rowOff>
    </xdr:from>
    <xdr:ext cx="736600" cy="259045"/>
    <xdr:sp macro="" textlink="">
      <xdr:nvSpPr>
        <xdr:cNvPr id="139" name="テキスト ボックス 138"/>
        <xdr:cNvSpPr txBox="1"/>
      </xdr:nvSpPr>
      <xdr:spPr>
        <a:xfrm>
          <a:off x="3733800" y="1071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161472</xdr:rowOff>
    </xdr:from>
    <xdr:to>
      <xdr:col>15</xdr:col>
      <xdr:colOff>82550</xdr:colOff>
      <xdr:row>59</xdr:row>
      <xdr:rowOff>162378</xdr:rowOff>
    </xdr:to>
    <xdr:cxnSp macro="">
      <xdr:nvCxnSpPr>
        <xdr:cNvPr id="140" name="直線コネクタ 139"/>
        <xdr:cNvCxnSpPr/>
      </xdr:nvCxnSpPr>
      <xdr:spPr>
        <a:xfrm>
          <a:off x="2336800" y="1010557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67431</xdr:rowOff>
    </xdr:from>
    <xdr:to>
      <xdr:col>15</xdr:col>
      <xdr:colOff>133350</xdr:colOff>
      <xdr:row>61</xdr:row>
      <xdr:rowOff>169031</xdr:rowOff>
    </xdr:to>
    <xdr:sp macro="" textlink="">
      <xdr:nvSpPr>
        <xdr:cNvPr id="141" name="フローチャート: 判断 140"/>
        <xdr:cNvSpPr/>
      </xdr:nvSpPr>
      <xdr:spPr>
        <a:xfrm>
          <a:off x="3175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153808</xdr:rowOff>
    </xdr:from>
    <xdr:ext cx="762000" cy="259045"/>
    <xdr:sp macro="" textlink="">
      <xdr:nvSpPr>
        <xdr:cNvPr id="142" name="テキスト ボックス 141"/>
        <xdr:cNvSpPr txBox="1"/>
      </xdr:nvSpPr>
      <xdr:spPr>
        <a:xfrm>
          <a:off x="2844800" y="1061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92528</xdr:rowOff>
    </xdr:from>
    <xdr:to>
      <xdr:col>11</xdr:col>
      <xdr:colOff>31750</xdr:colOff>
      <xdr:row>58</xdr:row>
      <xdr:rowOff>161472</xdr:rowOff>
    </xdr:to>
    <xdr:cxnSp macro="">
      <xdr:nvCxnSpPr>
        <xdr:cNvPr id="143" name="直線コネクタ 142"/>
        <xdr:cNvCxnSpPr/>
      </xdr:nvCxnSpPr>
      <xdr:spPr>
        <a:xfrm>
          <a:off x="1447800" y="100366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101902</xdr:rowOff>
    </xdr:from>
    <xdr:to>
      <xdr:col>11</xdr:col>
      <xdr:colOff>82550</xdr:colOff>
      <xdr:row>62</xdr:row>
      <xdr:rowOff>32052</xdr:rowOff>
    </xdr:to>
    <xdr:sp macro="" textlink="">
      <xdr:nvSpPr>
        <xdr:cNvPr id="144" name="フローチャート: 判断 143"/>
        <xdr:cNvSpPr/>
      </xdr:nvSpPr>
      <xdr:spPr>
        <a:xfrm>
          <a:off x="2286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16829</xdr:rowOff>
    </xdr:from>
    <xdr:ext cx="762000" cy="259045"/>
    <xdr:sp macro="" textlink="">
      <xdr:nvSpPr>
        <xdr:cNvPr id="145" name="テキスト ボックス 144"/>
        <xdr:cNvSpPr txBox="1"/>
      </xdr:nvSpPr>
      <xdr:spPr>
        <a:xfrm>
          <a:off x="1955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77107</xdr:rowOff>
    </xdr:from>
    <xdr:to>
      <xdr:col>7</xdr:col>
      <xdr:colOff>31750</xdr:colOff>
      <xdr:row>60</xdr:row>
      <xdr:rowOff>7257</xdr:rowOff>
    </xdr:to>
    <xdr:sp macro="" textlink="">
      <xdr:nvSpPr>
        <xdr:cNvPr id="146" name="フローチャート: 判断 145"/>
        <xdr:cNvSpPr/>
      </xdr:nvSpPr>
      <xdr:spPr>
        <a:xfrm>
          <a:off x="1397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163484</xdr:rowOff>
    </xdr:from>
    <xdr:ext cx="762000" cy="259045"/>
    <xdr:sp macro="" textlink="">
      <xdr:nvSpPr>
        <xdr:cNvPr id="147" name="テキスト ボックス 146"/>
        <xdr:cNvSpPr txBox="1"/>
      </xdr:nvSpPr>
      <xdr:spPr>
        <a:xfrm>
          <a:off x="1066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55033</xdr:rowOff>
    </xdr:from>
    <xdr:to>
      <xdr:col>23</xdr:col>
      <xdr:colOff>184150</xdr:colOff>
      <xdr:row>60</xdr:row>
      <xdr:rowOff>156633</xdr:rowOff>
    </xdr:to>
    <xdr:sp macro="" textlink="">
      <xdr:nvSpPr>
        <xdr:cNvPr id="153" name="楕円 152"/>
        <xdr:cNvSpPr/>
      </xdr:nvSpPr>
      <xdr:spPr>
        <a:xfrm>
          <a:off x="4902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71560</xdr:rowOff>
    </xdr:from>
    <xdr:ext cx="762000" cy="259045"/>
    <xdr:sp macro="" textlink="">
      <xdr:nvSpPr>
        <xdr:cNvPr id="154" name="財政構造の弾力性該当値テキスト"/>
        <xdr:cNvSpPr txBox="1"/>
      </xdr:nvSpPr>
      <xdr:spPr>
        <a:xfrm>
          <a:off x="5041900" y="101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66524</xdr:rowOff>
    </xdr:from>
    <xdr:to>
      <xdr:col>19</xdr:col>
      <xdr:colOff>184150</xdr:colOff>
      <xdr:row>60</xdr:row>
      <xdr:rowOff>168124</xdr:rowOff>
    </xdr:to>
    <xdr:sp macro="" textlink="">
      <xdr:nvSpPr>
        <xdr:cNvPr id="155" name="楕円 154"/>
        <xdr:cNvSpPr/>
      </xdr:nvSpPr>
      <xdr:spPr>
        <a:xfrm>
          <a:off x="4064000" y="103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6851</xdr:rowOff>
    </xdr:from>
    <xdr:ext cx="736600" cy="259045"/>
    <xdr:sp macro="" textlink="">
      <xdr:nvSpPr>
        <xdr:cNvPr id="156" name="テキスト ボックス 155"/>
        <xdr:cNvSpPr txBox="1"/>
      </xdr:nvSpPr>
      <xdr:spPr>
        <a:xfrm>
          <a:off x="3733800" y="1012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111578</xdr:rowOff>
    </xdr:from>
    <xdr:to>
      <xdr:col>15</xdr:col>
      <xdr:colOff>133350</xdr:colOff>
      <xdr:row>60</xdr:row>
      <xdr:rowOff>41728</xdr:rowOff>
    </xdr:to>
    <xdr:sp macro="" textlink="">
      <xdr:nvSpPr>
        <xdr:cNvPr id="157" name="楕円 156"/>
        <xdr:cNvSpPr/>
      </xdr:nvSpPr>
      <xdr:spPr>
        <a:xfrm>
          <a:off x="3175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51905</xdr:rowOff>
    </xdr:from>
    <xdr:ext cx="762000" cy="259045"/>
    <xdr:sp macro="" textlink="">
      <xdr:nvSpPr>
        <xdr:cNvPr id="158" name="テキスト ボックス 157"/>
        <xdr:cNvSpPr txBox="1"/>
      </xdr:nvSpPr>
      <xdr:spPr>
        <a:xfrm>
          <a:off x="2844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110672</xdr:rowOff>
    </xdr:from>
    <xdr:to>
      <xdr:col>11</xdr:col>
      <xdr:colOff>82550</xdr:colOff>
      <xdr:row>59</xdr:row>
      <xdr:rowOff>40822</xdr:rowOff>
    </xdr:to>
    <xdr:sp macro="" textlink="">
      <xdr:nvSpPr>
        <xdr:cNvPr id="159" name="楕円 158"/>
        <xdr:cNvSpPr/>
      </xdr:nvSpPr>
      <xdr:spPr>
        <a:xfrm>
          <a:off x="2286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50999</xdr:rowOff>
    </xdr:from>
    <xdr:ext cx="762000" cy="259045"/>
    <xdr:sp macro="" textlink="">
      <xdr:nvSpPr>
        <xdr:cNvPr id="160" name="テキスト ボックス 159"/>
        <xdr:cNvSpPr txBox="1"/>
      </xdr:nvSpPr>
      <xdr:spPr>
        <a:xfrm>
          <a:off x="1955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41728</xdr:rowOff>
    </xdr:from>
    <xdr:to>
      <xdr:col>7</xdr:col>
      <xdr:colOff>31750</xdr:colOff>
      <xdr:row>58</xdr:row>
      <xdr:rowOff>143328</xdr:rowOff>
    </xdr:to>
    <xdr:sp macro="" textlink="">
      <xdr:nvSpPr>
        <xdr:cNvPr id="161" name="楕円 160"/>
        <xdr:cNvSpPr/>
      </xdr:nvSpPr>
      <xdr:spPr>
        <a:xfrm>
          <a:off x="13970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153505</xdr:rowOff>
    </xdr:from>
    <xdr:ext cx="762000" cy="259045"/>
    <xdr:sp macro="" textlink="">
      <xdr:nvSpPr>
        <xdr:cNvPr id="162" name="テキスト ボックス 161"/>
        <xdr:cNvSpPr txBox="1"/>
      </xdr:nvSpPr>
      <xdr:spPr>
        <a:xfrm>
          <a:off x="1066800" y="975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[122,461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12,779</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　人件費については、扶養手当や期末手当などが減額となった一方、退職手当や非常勤嘱託報酬、時間外勤務手当などが増額となったことにより、増となった。今後も行政経営計画に基づき、適正な定員管理を推進する。</a:t>
          </a:r>
        </a:p>
        <a:p>
          <a:r>
            <a:rPr kumimoji="1" lang="ja-JP" altLang="en-US" sz="1300">
              <a:latin typeface="ＭＳ Ｐゴシック" panose="020B0600070205080204" pitchFamily="50" charset="-128"/>
              <a:ea typeface="ＭＳ Ｐゴシック" panose="020B0600070205080204" pitchFamily="50" charset="-128"/>
            </a:rPr>
            <a:t>　物件費については、指定管理者制度の導入拡大など、業務の民間委託を進めてきたことによる委託料の増などにより増加傾向にある。今後も、委託契約の複数年化等により、経常的な経費の見直しに取り組み、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4" name="直線コネクタ 193"/>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5" name="人件費・物件費等の状況最小値テキスト"/>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6" name="直線コネクタ 195"/>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7" name="人件費・物件費等の状況最大値テキスト"/>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8" name="直線コネクタ 197"/>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34578</xdr:rowOff>
    </xdr:from>
    <xdr:to>
      <xdr:col>23</xdr:col>
      <xdr:colOff>133350</xdr:colOff>
      <xdr:row>84</xdr:row>
      <xdr:rowOff>59120</xdr:rowOff>
    </xdr:to>
    <xdr:cxnSp macro="">
      <xdr:nvCxnSpPr>
        <xdr:cNvPr id="199" name="直線コネクタ 198"/>
        <xdr:cNvCxnSpPr/>
      </xdr:nvCxnSpPr>
      <xdr:spPr>
        <a:xfrm>
          <a:off x="4114800" y="14436378"/>
          <a:ext cx="838200" cy="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49461</xdr:rowOff>
    </xdr:from>
    <xdr:ext cx="762000" cy="259045"/>
    <xdr:sp macro="" textlink="">
      <xdr:nvSpPr>
        <xdr:cNvPr id="200" name="人件費・物件費等の状況平均値テキスト"/>
        <xdr:cNvSpPr txBox="1"/>
      </xdr:nvSpPr>
      <xdr:spPr>
        <a:xfrm>
          <a:off x="5041900" y="14108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201" name="フローチャート: 判断 200"/>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17985</xdr:rowOff>
    </xdr:from>
    <xdr:to>
      <xdr:col>19</xdr:col>
      <xdr:colOff>133350</xdr:colOff>
      <xdr:row>84</xdr:row>
      <xdr:rowOff>34578</xdr:rowOff>
    </xdr:to>
    <xdr:cxnSp macro="">
      <xdr:nvCxnSpPr>
        <xdr:cNvPr id="202" name="直線コネクタ 201"/>
        <xdr:cNvCxnSpPr/>
      </xdr:nvCxnSpPr>
      <xdr:spPr>
        <a:xfrm>
          <a:off x="3225800" y="14419785"/>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3" name="フローチャート: 判断 202"/>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106103</xdr:rowOff>
    </xdr:from>
    <xdr:ext cx="736600" cy="259045"/>
    <xdr:sp macro="" textlink="">
      <xdr:nvSpPr>
        <xdr:cNvPr id="204" name="テキスト ボックス 203"/>
        <xdr:cNvSpPr txBox="1"/>
      </xdr:nvSpPr>
      <xdr:spPr>
        <a:xfrm>
          <a:off x="3733800" y="1399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169579</xdr:rowOff>
    </xdr:from>
    <xdr:to>
      <xdr:col>15</xdr:col>
      <xdr:colOff>82550</xdr:colOff>
      <xdr:row>84</xdr:row>
      <xdr:rowOff>17985</xdr:rowOff>
    </xdr:to>
    <xdr:cxnSp macro="">
      <xdr:nvCxnSpPr>
        <xdr:cNvPr id="205" name="直線コネクタ 204"/>
        <xdr:cNvCxnSpPr/>
      </xdr:nvCxnSpPr>
      <xdr:spPr>
        <a:xfrm>
          <a:off x="2336800" y="14399929"/>
          <a:ext cx="889000" cy="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6" name="フローチャート: 判断 205"/>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170048</xdr:rowOff>
    </xdr:from>
    <xdr:ext cx="762000" cy="259045"/>
    <xdr:sp macro="" textlink="">
      <xdr:nvSpPr>
        <xdr:cNvPr id="207" name="テキスト ボックス 206"/>
        <xdr:cNvSpPr txBox="1"/>
      </xdr:nvSpPr>
      <xdr:spPr>
        <a:xfrm>
          <a:off x="2844800" y="1405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169579</xdr:rowOff>
    </xdr:from>
    <xdr:to>
      <xdr:col>11</xdr:col>
      <xdr:colOff>31750</xdr:colOff>
      <xdr:row>84</xdr:row>
      <xdr:rowOff>28338</xdr:rowOff>
    </xdr:to>
    <xdr:cxnSp macro="">
      <xdr:nvCxnSpPr>
        <xdr:cNvPr id="208" name="直線コネクタ 207"/>
        <xdr:cNvCxnSpPr/>
      </xdr:nvCxnSpPr>
      <xdr:spPr>
        <a:xfrm flipV="1">
          <a:off x="1447800" y="14399929"/>
          <a:ext cx="889000" cy="3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9" name="フローチャート: 判断 208"/>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51562</xdr:rowOff>
    </xdr:from>
    <xdr:ext cx="762000" cy="259045"/>
    <xdr:sp macro="" textlink="">
      <xdr:nvSpPr>
        <xdr:cNvPr id="210" name="テキスト ボックス 209"/>
        <xdr:cNvSpPr txBox="1"/>
      </xdr:nvSpPr>
      <xdr:spPr>
        <a:xfrm>
          <a:off x="1955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27270</xdr:rowOff>
    </xdr:from>
    <xdr:to>
      <xdr:col>7</xdr:col>
      <xdr:colOff>31750</xdr:colOff>
      <xdr:row>83</xdr:row>
      <xdr:rowOff>128870</xdr:rowOff>
    </xdr:to>
    <xdr:sp macro="" textlink="">
      <xdr:nvSpPr>
        <xdr:cNvPr id="211" name="フローチャート: 判断 210"/>
        <xdr:cNvSpPr/>
      </xdr:nvSpPr>
      <xdr:spPr>
        <a:xfrm>
          <a:off x="1397000" y="142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139047</xdr:rowOff>
    </xdr:from>
    <xdr:ext cx="762000" cy="259045"/>
    <xdr:sp macro="" textlink="">
      <xdr:nvSpPr>
        <xdr:cNvPr id="212" name="テキスト ボックス 211"/>
        <xdr:cNvSpPr txBox="1"/>
      </xdr:nvSpPr>
      <xdr:spPr>
        <a:xfrm>
          <a:off x="1066800" y="1402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8320</xdr:rowOff>
    </xdr:from>
    <xdr:to>
      <xdr:col>23</xdr:col>
      <xdr:colOff>184150</xdr:colOff>
      <xdr:row>84</xdr:row>
      <xdr:rowOff>109920</xdr:rowOff>
    </xdr:to>
    <xdr:sp macro="" textlink="">
      <xdr:nvSpPr>
        <xdr:cNvPr id="218" name="楕円 217"/>
        <xdr:cNvSpPr/>
      </xdr:nvSpPr>
      <xdr:spPr>
        <a:xfrm>
          <a:off x="4902200" y="1441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151847</xdr:rowOff>
    </xdr:from>
    <xdr:ext cx="762000" cy="259045"/>
    <xdr:sp macro="" textlink="">
      <xdr:nvSpPr>
        <xdr:cNvPr id="219" name="人件費・物件費等の状況該当値テキスト"/>
        <xdr:cNvSpPr txBox="1"/>
      </xdr:nvSpPr>
      <xdr:spPr>
        <a:xfrm>
          <a:off x="5041900" y="143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155228</xdr:rowOff>
    </xdr:from>
    <xdr:to>
      <xdr:col>19</xdr:col>
      <xdr:colOff>184150</xdr:colOff>
      <xdr:row>84</xdr:row>
      <xdr:rowOff>85378</xdr:rowOff>
    </xdr:to>
    <xdr:sp macro="" textlink="">
      <xdr:nvSpPr>
        <xdr:cNvPr id="220" name="楕円 219"/>
        <xdr:cNvSpPr/>
      </xdr:nvSpPr>
      <xdr:spPr>
        <a:xfrm>
          <a:off x="4064000" y="1438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70155</xdr:rowOff>
    </xdr:from>
    <xdr:ext cx="736600" cy="259045"/>
    <xdr:sp macro="" textlink="">
      <xdr:nvSpPr>
        <xdr:cNvPr id="221" name="テキスト ボックス 220"/>
        <xdr:cNvSpPr txBox="1"/>
      </xdr:nvSpPr>
      <xdr:spPr>
        <a:xfrm>
          <a:off x="3733800" y="14471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138635</xdr:rowOff>
    </xdr:from>
    <xdr:to>
      <xdr:col>15</xdr:col>
      <xdr:colOff>133350</xdr:colOff>
      <xdr:row>84</xdr:row>
      <xdr:rowOff>68785</xdr:rowOff>
    </xdr:to>
    <xdr:sp macro="" textlink="">
      <xdr:nvSpPr>
        <xdr:cNvPr id="222" name="楕円 221"/>
        <xdr:cNvSpPr/>
      </xdr:nvSpPr>
      <xdr:spPr>
        <a:xfrm>
          <a:off x="3175000" y="143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53562</xdr:rowOff>
    </xdr:from>
    <xdr:ext cx="762000" cy="259045"/>
    <xdr:sp macro="" textlink="">
      <xdr:nvSpPr>
        <xdr:cNvPr id="223" name="テキスト ボックス 222"/>
        <xdr:cNvSpPr txBox="1"/>
      </xdr:nvSpPr>
      <xdr:spPr>
        <a:xfrm>
          <a:off x="2844800" y="1445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118779</xdr:rowOff>
    </xdr:from>
    <xdr:to>
      <xdr:col>11</xdr:col>
      <xdr:colOff>82550</xdr:colOff>
      <xdr:row>84</xdr:row>
      <xdr:rowOff>48929</xdr:rowOff>
    </xdr:to>
    <xdr:sp macro="" textlink="">
      <xdr:nvSpPr>
        <xdr:cNvPr id="224" name="楕円 223"/>
        <xdr:cNvSpPr/>
      </xdr:nvSpPr>
      <xdr:spPr>
        <a:xfrm>
          <a:off x="2286000" y="143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59106</xdr:rowOff>
    </xdr:from>
    <xdr:ext cx="762000" cy="259045"/>
    <xdr:sp macro="" textlink="">
      <xdr:nvSpPr>
        <xdr:cNvPr id="225" name="テキスト ボックス 224"/>
        <xdr:cNvSpPr txBox="1"/>
      </xdr:nvSpPr>
      <xdr:spPr>
        <a:xfrm>
          <a:off x="1955800" y="1411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148988</xdr:rowOff>
    </xdr:from>
    <xdr:to>
      <xdr:col>7</xdr:col>
      <xdr:colOff>31750</xdr:colOff>
      <xdr:row>84</xdr:row>
      <xdr:rowOff>79138</xdr:rowOff>
    </xdr:to>
    <xdr:sp macro="" textlink="">
      <xdr:nvSpPr>
        <xdr:cNvPr id="226" name="楕円 225"/>
        <xdr:cNvSpPr/>
      </xdr:nvSpPr>
      <xdr:spPr>
        <a:xfrm>
          <a:off x="1397000" y="143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63915</xdr:rowOff>
    </xdr:from>
    <xdr:ext cx="762000" cy="259045"/>
    <xdr:sp macro="" textlink="">
      <xdr:nvSpPr>
        <xdr:cNvPr id="227" name="テキスト ボックス 226"/>
        <xdr:cNvSpPr txBox="1"/>
      </xdr:nvSpPr>
      <xdr:spPr>
        <a:xfrm>
          <a:off x="1066800" y="1446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が給料表の引上げ改定を行ったのに対して立川市は引上げ改定を行っていないこと、査定昇給を導入しているが成績上位者の割合が国よりも低かったこと、国よりも昇給号給数が低く設定されていること等によりラスパイレス指数が低下した。</a:t>
          </a:r>
        </a:p>
        <a:p>
          <a:r>
            <a:rPr kumimoji="1" lang="ja-JP" altLang="en-US" sz="1300">
              <a:latin typeface="ＭＳ Ｐゴシック" panose="020B0600070205080204" pitchFamily="50" charset="-128"/>
              <a:ea typeface="ＭＳ Ｐゴシック" panose="020B0600070205080204" pitchFamily="50" charset="-128"/>
            </a:rPr>
            <a:t>　今後も国や他団体等の動向を踏まえ、必要に応じ給料及び各手当の見直し・適正化に努める。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6" name="直線コネクタ 255"/>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7"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8" name="直線コネクタ 257"/>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9"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60" name="直線コネクタ 259"/>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113241</xdr:rowOff>
    </xdr:from>
    <xdr:to>
      <xdr:col>81</xdr:col>
      <xdr:colOff>44450</xdr:colOff>
      <xdr:row>84</xdr:row>
      <xdr:rowOff>102659</xdr:rowOff>
    </xdr:to>
    <xdr:cxnSp macro="">
      <xdr:nvCxnSpPr>
        <xdr:cNvPr id="261" name="直線コネクタ 260"/>
        <xdr:cNvCxnSpPr/>
      </xdr:nvCxnSpPr>
      <xdr:spPr>
        <a:xfrm flipV="1">
          <a:off x="16179800" y="14343591"/>
          <a:ext cx="8382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2"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102659</xdr:rowOff>
    </xdr:from>
    <xdr:to>
      <xdr:col>77</xdr:col>
      <xdr:colOff>44450</xdr:colOff>
      <xdr:row>85</xdr:row>
      <xdr:rowOff>11641</xdr:rowOff>
    </xdr:to>
    <xdr:cxnSp macro="">
      <xdr:nvCxnSpPr>
        <xdr:cNvPr id="264" name="直線コネクタ 263"/>
        <xdr:cNvCxnSpPr/>
      </xdr:nvCxnSpPr>
      <xdr:spPr>
        <a:xfrm flipV="1">
          <a:off x="15290800" y="1450445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85</xdr:row>
      <xdr:rowOff>11641</xdr:rowOff>
    </xdr:to>
    <xdr:cxnSp macro="">
      <xdr:nvCxnSpPr>
        <xdr:cNvPr id="267" name="直線コネクタ 266"/>
        <xdr:cNvCxnSpPr/>
      </xdr:nvCxnSpPr>
      <xdr:spPr>
        <a:xfrm>
          <a:off x="14401800" y="1444413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8" name="フローチャート: 判断 267"/>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69" name="テキスト ボックス 268"/>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82550</xdr:rowOff>
    </xdr:to>
    <xdr:cxnSp macro="">
      <xdr:nvCxnSpPr>
        <xdr:cNvPr id="270" name="直線コネクタ 269"/>
        <xdr:cNvCxnSpPr/>
      </xdr:nvCxnSpPr>
      <xdr:spPr>
        <a:xfrm flipV="1">
          <a:off x="13512800" y="144441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2" name="テキスト ボックス 271"/>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73" name="フローチャート: 判断 272"/>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74" name="テキスト ボックス 273"/>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62441</xdr:rowOff>
    </xdr:from>
    <xdr:to>
      <xdr:col>81</xdr:col>
      <xdr:colOff>95250</xdr:colOff>
      <xdr:row>83</xdr:row>
      <xdr:rowOff>164041</xdr:rowOff>
    </xdr:to>
    <xdr:sp macro="" textlink="">
      <xdr:nvSpPr>
        <xdr:cNvPr id="280" name="楕円 279"/>
        <xdr:cNvSpPr/>
      </xdr:nvSpPr>
      <xdr:spPr>
        <a:xfrm>
          <a:off x="169672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78968</xdr:rowOff>
    </xdr:from>
    <xdr:ext cx="762000" cy="259045"/>
    <xdr:sp macro="" textlink="">
      <xdr:nvSpPr>
        <xdr:cNvPr id="281" name="給与水準   （国との比較）該当値テキスト"/>
        <xdr:cNvSpPr txBox="1"/>
      </xdr:nvSpPr>
      <xdr:spPr>
        <a:xfrm>
          <a:off x="17106900" y="1413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51859</xdr:rowOff>
    </xdr:from>
    <xdr:to>
      <xdr:col>77</xdr:col>
      <xdr:colOff>95250</xdr:colOff>
      <xdr:row>84</xdr:row>
      <xdr:rowOff>153459</xdr:rowOff>
    </xdr:to>
    <xdr:sp macro="" textlink="">
      <xdr:nvSpPr>
        <xdr:cNvPr id="282" name="楕円 281"/>
        <xdr:cNvSpPr/>
      </xdr:nvSpPr>
      <xdr:spPr>
        <a:xfrm>
          <a:off x="16129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83" name="テキスト ボックス 282"/>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132291</xdr:rowOff>
    </xdr:from>
    <xdr:to>
      <xdr:col>73</xdr:col>
      <xdr:colOff>44450</xdr:colOff>
      <xdr:row>85</xdr:row>
      <xdr:rowOff>62441</xdr:rowOff>
    </xdr:to>
    <xdr:sp macro="" textlink="">
      <xdr:nvSpPr>
        <xdr:cNvPr id="284" name="楕円 283"/>
        <xdr:cNvSpPr/>
      </xdr:nvSpPr>
      <xdr:spPr>
        <a:xfrm>
          <a:off x="15240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85" name="テキスト ボックス 284"/>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6" name="楕円 285"/>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7" name="テキスト ボックス 286"/>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8" name="楕円 287"/>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9" name="テキスト ボックス 288"/>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指定管理者制度や</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方式の導入、保育園の民営化など多様な</a:t>
          </a:r>
          <a:r>
            <a:rPr kumimoji="1" lang="en-US" altLang="ja-JP" sz="1300">
              <a:latin typeface="ＭＳ Ｐゴシック" panose="020B0600070205080204" pitchFamily="50" charset="-128"/>
              <a:ea typeface="ＭＳ Ｐゴシック" panose="020B0600070205080204" pitchFamily="50" charset="-128"/>
            </a:rPr>
            <a:t>PPP</a:t>
          </a:r>
          <a:r>
            <a:rPr kumimoji="1" lang="ja-JP" altLang="en-US" sz="1300">
              <a:latin typeface="ＭＳ Ｐゴシック" panose="020B0600070205080204" pitchFamily="50" charset="-128"/>
              <a:ea typeface="ＭＳ Ｐゴシック" panose="020B0600070205080204" pitchFamily="50" charset="-128"/>
            </a:rPr>
            <a:t>手法の導入により、適正な定員管理に取り組んできた。一方、新清掃工場建設、公共施設再編による資産活用への対応、新学校給食共同調理場建設など新たな行政需要による対応のため増員を図った。</a:t>
          </a:r>
        </a:p>
        <a:p>
          <a:r>
            <a:rPr kumimoji="1" lang="ja-JP" altLang="en-US" sz="1300">
              <a:latin typeface="ＭＳ Ｐゴシック" panose="020B0600070205080204" pitchFamily="50" charset="-128"/>
              <a:ea typeface="ＭＳ Ｐゴシック" panose="020B0600070205080204" pitchFamily="50" charset="-128"/>
            </a:rPr>
            <a:t>　今後は、「第２次行政経営計画」に基づき経営資源（ひと・モノ・おかね・情報）を最大限活用していく取組を進めるとともに、適正なサービス水準と最適なサービス提供手法の検討を行い、職員定数の適正化を図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21" name="直線コネクタ 320"/>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2"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3" name="直線コネクタ 322"/>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4"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5" name="直線コネクタ 324"/>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87449</xdr:rowOff>
    </xdr:from>
    <xdr:to>
      <xdr:col>81</xdr:col>
      <xdr:colOff>44450</xdr:colOff>
      <xdr:row>60</xdr:row>
      <xdr:rowOff>94343</xdr:rowOff>
    </xdr:to>
    <xdr:cxnSp macro="">
      <xdr:nvCxnSpPr>
        <xdr:cNvPr id="326" name="直線コネクタ 325"/>
        <xdr:cNvCxnSpPr/>
      </xdr:nvCxnSpPr>
      <xdr:spPr>
        <a:xfrm>
          <a:off x="16179800" y="1037444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102705</xdr:rowOff>
    </xdr:from>
    <xdr:ext cx="762000" cy="259045"/>
    <xdr:sp macro="" textlink="">
      <xdr:nvSpPr>
        <xdr:cNvPr id="327" name="定員管理の状況平均値テキスト"/>
        <xdr:cNvSpPr txBox="1"/>
      </xdr:nvSpPr>
      <xdr:spPr>
        <a:xfrm>
          <a:off x="17106900" y="10561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8" name="フローチャート: 判断 327"/>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84001</xdr:rowOff>
    </xdr:from>
    <xdr:to>
      <xdr:col>77</xdr:col>
      <xdr:colOff>44450</xdr:colOff>
      <xdr:row>60</xdr:row>
      <xdr:rowOff>87449</xdr:rowOff>
    </xdr:to>
    <xdr:cxnSp macro="">
      <xdr:nvCxnSpPr>
        <xdr:cNvPr id="329" name="直線コネクタ 328"/>
        <xdr:cNvCxnSpPr/>
      </xdr:nvCxnSpPr>
      <xdr:spPr>
        <a:xfrm>
          <a:off x="15290800" y="1037100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30" name="フローチャート: 判断 329"/>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35214</xdr:rowOff>
    </xdr:from>
    <xdr:ext cx="736600" cy="259045"/>
    <xdr:sp macro="" textlink="">
      <xdr:nvSpPr>
        <xdr:cNvPr id="331" name="テキスト ボックス 330"/>
        <xdr:cNvSpPr txBox="1"/>
      </xdr:nvSpPr>
      <xdr:spPr>
        <a:xfrm>
          <a:off x="15798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84001</xdr:rowOff>
    </xdr:from>
    <xdr:to>
      <xdr:col>72</xdr:col>
      <xdr:colOff>203200</xdr:colOff>
      <xdr:row>60</xdr:row>
      <xdr:rowOff>101237</xdr:rowOff>
    </xdr:to>
    <xdr:cxnSp macro="">
      <xdr:nvCxnSpPr>
        <xdr:cNvPr id="332" name="直線コネクタ 331"/>
        <xdr:cNvCxnSpPr/>
      </xdr:nvCxnSpPr>
      <xdr:spPr>
        <a:xfrm flipV="1">
          <a:off x="14401800" y="1037100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3" name="フローチャート: 判断 332"/>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34" name="テキスト ボックス 333"/>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101237</xdr:rowOff>
    </xdr:from>
    <xdr:to>
      <xdr:col>68</xdr:col>
      <xdr:colOff>152400</xdr:colOff>
      <xdr:row>60</xdr:row>
      <xdr:rowOff>108131</xdr:rowOff>
    </xdr:to>
    <xdr:cxnSp macro="">
      <xdr:nvCxnSpPr>
        <xdr:cNvPr id="335" name="直線コネクタ 334"/>
        <xdr:cNvCxnSpPr/>
      </xdr:nvCxnSpPr>
      <xdr:spPr>
        <a:xfrm flipV="1">
          <a:off x="13512800" y="1038823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65133</xdr:rowOff>
    </xdr:from>
    <xdr:to>
      <xdr:col>64</xdr:col>
      <xdr:colOff>152400</xdr:colOff>
      <xdr:row>61</xdr:row>
      <xdr:rowOff>166733</xdr:rowOff>
    </xdr:to>
    <xdr:sp macro="" textlink="">
      <xdr:nvSpPr>
        <xdr:cNvPr id="338" name="フローチャート: 判断 337"/>
        <xdr:cNvSpPr/>
      </xdr:nvSpPr>
      <xdr:spPr>
        <a:xfrm>
          <a:off x="13462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151510</xdr:rowOff>
    </xdr:from>
    <xdr:ext cx="762000" cy="259045"/>
    <xdr:sp macro="" textlink="">
      <xdr:nvSpPr>
        <xdr:cNvPr id="339" name="テキスト ボックス 338"/>
        <xdr:cNvSpPr txBox="1"/>
      </xdr:nvSpPr>
      <xdr:spPr>
        <a:xfrm>
          <a:off x="13131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43543</xdr:rowOff>
    </xdr:from>
    <xdr:to>
      <xdr:col>81</xdr:col>
      <xdr:colOff>95250</xdr:colOff>
      <xdr:row>60</xdr:row>
      <xdr:rowOff>145143</xdr:rowOff>
    </xdr:to>
    <xdr:sp macro="" textlink="">
      <xdr:nvSpPr>
        <xdr:cNvPr id="345" name="楕円 344"/>
        <xdr:cNvSpPr/>
      </xdr:nvSpPr>
      <xdr:spPr>
        <a:xfrm>
          <a:off x="16967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60070</xdr:rowOff>
    </xdr:from>
    <xdr:ext cx="762000" cy="259045"/>
    <xdr:sp macro="" textlink="">
      <xdr:nvSpPr>
        <xdr:cNvPr id="346" name="定員管理の状況該当値テキスト"/>
        <xdr:cNvSpPr txBox="1"/>
      </xdr:nvSpPr>
      <xdr:spPr>
        <a:xfrm>
          <a:off x="17106900" y="101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36649</xdr:rowOff>
    </xdr:from>
    <xdr:to>
      <xdr:col>77</xdr:col>
      <xdr:colOff>95250</xdr:colOff>
      <xdr:row>60</xdr:row>
      <xdr:rowOff>138249</xdr:rowOff>
    </xdr:to>
    <xdr:sp macro="" textlink="">
      <xdr:nvSpPr>
        <xdr:cNvPr id="347" name="楕円 346"/>
        <xdr:cNvSpPr/>
      </xdr:nvSpPr>
      <xdr:spPr>
        <a:xfrm>
          <a:off x="16129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48" name="テキスト ボックス 347"/>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33201</xdr:rowOff>
    </xdr:from>
    <xdr:to>
      <xdr:col>73</xdr:col>
      <xdr:colOff>44450</xdr:colOff>
      <xdr:row>60</xdr:row>
      <xdr:rowOff>134801</xdr:rowOff>
    </xdr:to>
    <xdr:sp macro="" textlink="">
      <xdr:nvSpPr>
        <xdr:cNvPr id="349" name="楕円 348"/>
        <xdr:cNvSpPr/>
      </xdr:nvSpPr>
      <xdr:spPr>
        <a:xfrm>
          <a:off x="15240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50" name="テキスト ボックス 349"/>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50437</xdr:rowOff>
    </xdr:from>
    <xdr:to>
      <xdr:col>68</xdr:col>
      <xdr:colOff>203200</xdr:colOff>
      <xdr:row>60</xdr:row>
      <xdr:rowOff>152037</xdr:rowOff>
    </xdr:to>
    <xdr:sp macro="" textlink="">
      <xdr:nvSpPr>
        <xdr:cNvPr id="351" name="楕円 350"/>
        <xdr:cNvSpPr/>
      </xdr:nvSpPr>
      <xdr:spPr>
        <a:xfrm>
          <a:off x="14351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162214</xdr:rowOff>
    </xdr:from>
    <xdr:ext cx="762000" cy="259045"/>
    <xdr:sp macro="" textlink="">
      <xdr:nvSpPr>
        <xdr:cNvPr id="352" name="テキスト ボックス 351"/>
        <xdr:cNvSpPr txBox="1"/>
      </xdr:nvSpPr>
      <xdr:spPr>
        <a:xfrm>
          <a:off x="14020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57331</xdr:rowOff>
    </xdr:from>
    <xdr:to>
      <xdr:col>64</xdr:col>
      <xdr:colOff>152400</xdr:colOff>
      <xdr:row>60</xdr:row>
      <xdr:rowOff>158931</xdr:rowOff>
    </xdr:to>
    <xdr:sp macro="" textlink="">
      <xdr:nvSpPr>
        <xdr:cNvPr id="353" name="楕円 352"/>
        <xdr:cNvSpPr/>
      </xdr:nvSpPr>
      <xdr:spPr>
        <a:xfrm>
          <a:off x="13462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169108</xdr:rowOff>
    </xdr:from>
    <xdr:ext cx="762000" cy="259045"/>
    <xdr:sp macro="" textlink="">
      <xdr:nvSpPr>
        <xdr:cNvPr id="354" name="テキスト ボックス 353"/>
        <xdr:cNvSpPr txBox="1"/>
      </xdr:nvSpPr>
      <xdr:spPr>
        <a:xfrm>
          <a:off x="13131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令和元年度は単年度の比率は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ポイント減少、３ヵ年平均である本比率も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ポイント減少している。新たな市債の発行を当該年度の元利償還額以下に抑制してきたことにより、令和元年度も類似団体平均を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ポイント下回っているが、今後、老朽化が著しい公共施設を改修し、長寿命化を図っていく必要があるため、抑制ルールの維持に努める。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4" name="直線コネクタ 383"/>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5"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6" name="直線コネクタ 385"/>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7"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8" name="直線コネクタ 387"/>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103112</xdr:rowOff>
    </xdr:to>
    <xdr:cxnSp macro="">
      <xdr:nvCxnSpPr>
        <xdr:cNvPr id="389" name="直線コネクタ 388"/>
        <xdr:cNvCxnSpPr/>
      </xdr:nvCxnSpPr>
      <xdr:spPr>
        <a:xfrm flipV="1">
          <a:off x="16179800" y="6743700"/>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90"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1" name="フローチャート: 判断 390"/>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68641</xdr:rowOff>
    </xdr:from>
    <xdr:to>
      <xdr:col>77</xdr:col>
      <xdr:colOff>44450</xdr:colOff>
      <xdr:row>39</xdr:row>
      <xdr:rowOff>103112</xdr:rowOff>
    </xdr:to>
    <xdr:cxnSp macro="">
      <xdr:nvCxnSpPr>
        <xdr:cNvPr id="392" name="直線コネクタ 391"/>
        <xdr:cNvCxnSpPr/>
      </xdr:nvCxnSpPr>
      <xdr:spPr>
        <a:xfrm>
          <a:off x="15290800" y="67551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3" name="フローチャート: 判断 392"/>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94" name="テキスト ボックス 393"/>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11188</xdr:rowOff>
    </xdr:from>
    <xdr:to>
      <xdr:col>72</xdr:col>
      <xdr:colOff>203200</xdr:colOff>
      <xdr:row>39</xdr:row>
      <xdr:rowOff>68641</xdr:rowOff>
    </xdr:to>
    <xdr:cxnSp macro="">
      <xdr:nvCxnSpPr>
        <xdr:cNvPr id="395" name="直線コネクタ 394"/>
        <xdr:cNvCxnSpPr/>
      </xdr:nvCxnSpPr>
      <xdr:spPr>
        <a:xfrm>
          <a:off x="14401800" y="66977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6" name="フローチャート: 判断 395"/>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7" name="テキスト ボックス 396"/>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11188</xdr:rowOff>
    </xdr:from>
    <xdr:to>
      <xdr:col>68</xdr:col>
      <xdr:colOff>152400</xdr:colOff>
      <xdr:row>39</xdr:row>
      <xdr:rowOff>11188</xdr:rowOff>
    </xdr:to>
    <xdr:cxnSp macro="">
      <xdr:nvCxnSpPr>
        <xdr:cNvPr id="398" name="直線コネクタ 397"/>
        <xdr:cNvCxnSpPr/>
      </xdr:nvCxnSpPr>
      <xdr:spPr>
        <a:xfrm>
          <a:off x="13512800" y="66977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9" name="フローチャート: 判断 398"/>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400" name="テキスト ボックス 399"/>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30238</xdr:rowOff>
    </xdr:from>
    <xdr:to>
      <xdr:col>64</xdr:col>
      <xdr:colOff>152400</xdr:colOff>
      <xdr:row>40</xdr:row>
      <xdr:rowOff>131838</xdr:rowOff>
    </xdr:to>
    <xdr:sp macro="" textlink="">
      <xdr:nvSpPr>
        <xdr:cNvPr id="401" name="フローチャート: 判断 400"/>
        <xdr:cNvSpPr/>
      </xdr:nvSpPr>
      <xdr:spPr>
        <a:xfrm>
          <a:off x="13462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116615</xdr:rowOff>
    </xdr:from>
    <xdr:ext cx="762000" cy="259045"/>
    <xdr:sp macro="" textlink="">
      <xdr:nvSpPr>
        <xdr:cNvPr id="402" name="テキスト ボックス 401"/>
        <xdr:cNvSpPr txBox="1"/>
      </xdr:nvSpPr>
      <xdr:spPr>
        <a:xfrm>
          <a:off x="13131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8" name="楕円 407"/>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9"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52312</xdr:rowOff>
    </xdr:from>
    <xdr:to>
      <xdr:col>77</xdr:col>
      <xdr:colOff>95250</xdr:colOff>
      <xdr:row>39</xdr:row>
      <xdr:rowOff>153912</xdr:rowOff>
    </xdr:to>
    <xdr:sp macro="" textlink="">
      <xdr:nvSpPr>
        <xdr:cNvPr id="410" name="楕円 409"/>
        <xdr:cNvSpPr/>
      </xdr:nvSpPr>
      <xdr:spPr>
        <a:xfrm>
          <a:off x="16129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164089</xdr:rowOff>
    </xdr:from>
    <xdr:ext cx="736600" cy="259045"/>
    <xdr:sp macro="" textlink="">
      <xdr:nvSpPr>
        <xdr:cNvPr id="411" name="テキスト ボックス 410"/>
        <xdr:cNvSpPr txBox="1"/>
      </xdr:nvSpPr>
      <xdr:spPr>
        <a:xfrm>
          <a:off x="15798800" y="650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17841</xdr:rowOff>
    </xdr:from>
    <xdr:to>
      <xdr:col>73</xdr:col>
      <xdr:colOff>44450</xdr:colOff>
      <xdr:row>39</xdr:row>
      <xdr:rowOff>119441</xdr:rowOff>
    </xdr:to>
    <xdr:sp macro="" textlink="">
      <xdr:nvSpPr>
        <xdr:cNvPr id="412" name="楕円 411"/>
        <xdr:cNvSpPr/>
      </xdr:nvSpPr>
      <xdr:spPr>
        <a:xfrm>
          <a:off x="15240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129618</xdr:rowOff>
    </xdr:from>
    <xdr:ext cx="762000" cy="259045"/>
    <xdr:sp macro="" textlink="">
      <xdr:nvSpPr>
        <xdr:cNvPr id="413" name="テキスト ボックス 412"/>
        <xdr:cNvSpPr txBox="1"/>
      </xdr:nvSpPr>
      <xdr:spPr>
        <a:xfrm>
          <a:off x="14909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131838</xdr:rowOff>
    </xdr:from>
    <xdr:to>
      <xdr:col>68</xdr:col>
      <xdr:colOff>203200</xdr:colOff>
      <xdr:row>39</xdr:row>
      <xdr:rowOff>61988</xdr:rowOff>
    </xdr:to>
    <xdr:sp macro="" textlink="">
      <xdr:nvSpPr>
        <xdr:cNvPr id="414" name="楕円 413"/>
        <xdr:cNvSpPr/>
      </xdr:nvSpPr>
      <xdr:spPr>
        <a:xfrm>
          <a:off x="14351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72165</xdr:rowOff>
    </xdr:from>
    <xdr:ext cx="762000" cy="259045"/>
    <xdr:sp macro="" textlink="">
      <xdr:nvSpPr>
        <xdr:cNvPr id="415" name="テキスト ボックス 414"/>
        <xdr:cNvSpPr txBox="1"/>
      </xdr:nvSpPr>
      <xdr:spPr>
        <a:xfrm>
          <a:off x="14020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131838</xdr:rowOff>
    </xdr:from>
    <xdr:to>
      <xdr:col>64</xdr:col>
      <xdr:colOff>152400</xdr:colOff>
      <xdr:row>39</xdr:row>
      <xdr:rowOff>61988</xdr:rowOff>
    </xdr:to>
    <xdr:sp macro="" textlink="">
      <xdr:nvSpPr>
        <xdr:cNvPr id="416" name="楕円 415"/>
        <xdr:cNvSpPr/>
      </xdr:nvSpPr>
      <xdr:spPr>
        <a:xfrm>
          <a:off x="13462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72165</xdr:rowOff>
    </xdr:from>
    <xdr:ext cx="762000" cy="259045"/>
    <xdr:sp macro="" textlink="">
      <xdr:nvSpPr>
        <xdr:cNvPr id="417" name="テキスト ボックス 416"/>
        <xdr:cNvSpPr txBox="1"/>
      </xdr:nvSpPr>
      <xdr:spPr>
        <a:xfrm>
          <a:off x="13131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将来負担比率は引き続きマイナス（△</a:t>
          </a:r>
          <a:r>
            <a:rPr kumimoji="1" lang="en-US" altLang="ja-JP" sz="1300">
              <a:latin typeface="ＭＳ Ｐゴシック" panose="020B0600070205080204" pitchFamily="50" charset="-128"/>
              <a:ea typeface="ＭＳ Ｐゴシック" panose="020B0600070205080204" pitchFamily="50" charset="-128"/>
            </a:rPr>
            <a:t>44.1</a:t>
          </a:r>
          <a:r>
            <a:rPr kumimoji="1" lang="ja-JP" altLang="en-US" sz="1300">
              <a:latin typeface="ＭＳ Ｐゴシック" panose="020B0600070205080204" pitchFamily="50" charset="-128"/>
              <a:ea typeface="ＭＳ Ｐゴシック" panose="020B0600070205080204" pitchFamily="50" charset="-128"/>
            </a:rPr>
            <a:t>％）となり、類似団体平均を大きく下回っている。これは、新たな市債の発行を当該年度の元金償還額以下に抑制することで、将来負担比率の対象となる一般会計及び下水道事業会計の地方債現在高の減少に努めてきたことなどによる。今後、老朽化した施設の改修を進める必要があるため、市債発行抑制ルールの維持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6" name="直線コネクタ 445"/>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7" name="将来負担の状況最小値テキスト"/>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8" name="直線コネクタ 447"/>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51"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2" name="フローチャート: 判断 451"/>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3" name="フローチャート: 判断 452"/>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4" name="テキスト ボックス 453"/>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152823</xdr:rowOff>
    </xdr:from>
    <xdr:to>
      <xdr:col>73</xdr:col>
      <xdr:colOff>44450</xdr:colOff>
      <xdr:row>15</xdr:row>
      <xdr:rowOff>82973</xdr:rowOff>
    </xdr:to>
    <xdr:sp macro="" textlink="">
      <xdr:nvSpPr>
        <xdr:cNvPr id="455" name="フローチャート: 判断 454"/>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6" name="テキスト ボックス 455"/>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142099</xdr:rowOff>
    </xdr:from>
    <xdr:to>
      <xdr:col>68</xdr:col>
      <xdr:colOff>203200</xdr:colOff>
      <xdr:row>15</xdr:row>
      <xdr:rowOff>72249</xdr:rowOff>
    </xdr:to>
    <xdr:sp macro="" textlink="">
      <xdr:nvSpPr>
        <xdr:cNvPr id="457" name="フローチャート: 判断 456"/>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58" name="テキスト ボックス 457"/>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32315</xdr:rowOff>
    </xdr:from>
    <xdr:to>
      <xdr:col>64</xdr:col>
      <xdr:colOff>152400</xdr:colOff>
      <xdr:row>15</xdr:row>
      <xdr:rowOff>133915</xdr:rowOff>
    </xdr:to>
    <xdr:sp macro="" textlink="">
      <xdr:nvSpPr>
        <xdr:cNvPr id="459" name="フローチャート: 判断 458"/>
        <xdr:cNvSpPr/>
      </xdr:nvSpPr>
      <xdr:spPr>
        <a:xfrm>
          <a:off x="13462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144092</xdr:rowOff>
    </xdr:from>
    <xdr:ext cx="762000" cy="259045"/>
    <xdr:sp macro="" textlink="">
      <xdr:nvSpPr>
        <xdr:cNvPr id="460" name="テキスト ボックス 459"/>
        <xdr:cNvSpPr txBox="1"/>
      </xdr:nvSpPr>
      <xdr:spPr>
        <a:xfrm>
          <a:off x="13131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184,090
179,492
24.36
80,667,857
75,637,291
4,317,234
41,166,136
23,523,599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適正な定員管理による職員数の減少と、団塊の世代の定年退職者数が平成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年度のピークを過ぎ、退職手当が減となったことなどにより減少傾向が続いてきたが、令和元年度は退職手当の増などにより前年度比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％の増となった。依然、類似団体平均との比較では</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ポイント下回っているが、行政経営計画に基づき、民間活力の活用や事務事業の見直しなどを進める。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35</xdr:row>
      <xdr:rowOff>153670</xdr:rowOff>
    </xdr:to>
    <xdr:cxnSp macro="">
      <xdr:nvCxnSpPr>
        <xdr:cNvPr id="66" name="直線コネクタ 65"/>
        <xdr:cNvCxnSpPr/>
      </xdr:nvCxnSpPr>
      <xdr:spPr>
        <a:xfrm>
          <a:off x="3987800" y="6146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146050</xdr:rowOff>
    </xdr:to>
    <xdr:cxnSp macro="">
      <xdr:nvCxnSpPr>
        <xdr:cNvPr id="69" name="直線コネクタ 68"/>
        <xdr:cNvCxnSpPr/>
      </xdr:nvCxnSpPr>
      <xdr:spPr>
        <a:xfrm>
          <a:off x="3098800" y="610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71" name="テキスト ボックス 70"/>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35</xdr:row>
      <xdr:rowOff>123190</xdr:rowOff>
    </xdr:to>
    <xdr:cxnSp macro="">
      <xdr:nvCxnSpPr>
        <xdr:cNvPr id="72" name="直線コネクタ 71"/>
        <xdr:cNvCxnSpPr/>
      </xdr:nvCxnSpPr>
      <xdr:spPr>
        <a:xfrm flipV="1">
          <a:off x="2209800" y="610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36</xdr:row>
      <xdr:rowOff>88900</xdr:rowOff>
    </xdr:to>
    <xdr:cxnSp macro="">
      <xdr:nvCxnSpPr>
        <xdr:cNvPr id="75" name="直線コネクタ 74"/>
        <xdr:cNvCxnSpPr/>
      </xdr:nvCxnSpPr>
      <xdr:spPr>
        <a:xfrm flipV="1">
          <a:off x="1320800" y="6123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77" name="テキスト ボックス 76"/>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762000" cy="259045"/>
    <xdr:sp macro="" textlink="">
      <xdr:nvSpPr>
        <xdr:cNvPr id="86"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増加傾向にあり、令和元年度は類似団体平均を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増加の要因は、効率的な施設管理を行うため、指定管理者制度の導入拡大など、業務の民間委託を進めてきたことである。</a:t>
          </a:r>
        </a:p>
        <a:p>
          <a:r>
            <a:rPr kumimoji="1" lang="ja-JP" altLang="en-US" sz="1300">
              <a:latin typeface="ＭＳ Ｐゴシック" panose="020B0600070205080204" pitchFamily="50" charset="-128"/>
              <a:ea typeface="ＭＳ Ｐゴシック" panose="020B0600070205080204" pitchFamily="50" charset="-128"/>
            </a:rPr>
            <a:t>　委託契約の複数年化などにより、施設の維持管理にかかる経常的な経費の見直しに取り組むことで、抑制に努める。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12700</xdr:rowOff>
    </xdr:to>
    <xdr:cxnSp macro="">
      <xdr:nvCxnSpPr>
        <xdr:cNvPr id="125" name="直線コネクタ 124"/>
        <xdr:cNvCxnSpPr/>
      </xdr:nvCxnSpPr>
      <xdr:spPr>
        <a:xfrm>
          <a:off x="15671800" y="275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26"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12700</xdr:rowOff>
    </xdr:to>
    <xdr:cxnSp macro="">
      <xdr:nvCxnSpPr>
        <xdr:cNvPr id="128" name="直線コネクタ 127"/>
        <xdr:cNvCxnSpPr/>
      </xdr:nvCxnSpPr>
      <xdr:spPr>
        <a:xfrm>
          <a:off x="14782800" y="2733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30" name="テキスト ボックス 129"/>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147574</xdr:rowOff>
    </xdr:from>
    <xdr:to>
      <xdr:col>73</xdr:col>
      <xdr:colOff>180975</xdr:colOff>
      <xdr:row>15</xdr:row>
      <xdr:rowOff>161290</xdr:rowOff>
    </xdr:to>
    <xdr:cxnSp macro="">
      <xdr:nvCxnSpPr>
        <xdr:cNvPr id="131" name="直線コネクタ 130"/>
        <xdr:cNvCxnSpPr/>
      </xdr:nvCxnSpPr>
      <xdr:spPr>
        <a:xfrm>
          <a:off x="13893800" y="27193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120142</xdr:rowOff>
    </xdr:from>
    <xdr:to>
      <xdr:col>69</xdr:col>
      <xdr:colOff>92075</xdr:colOff>
      <xdr:row>15</xdr:row>
      <xdr:rowOff>147574</xdr:rowOff>
    </xdr:to>
    <xdr:cxnSp macro="">
      <xdr:nvCxnSpPr>
        <xdr:cNvPr id="134" name="直線コネクタ 133"/>
        <xdr:cNvCxnSpPr/>
      </xdr:nvCxnSpPr>
      <xdr:spPr>
        <a:xfrm>
          <a:off x="13004800" y="2691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126492</xdr:rowOff>
    </xdr:from>
    <xdr:to>
      <xdr:col>65</xdr:col>
      <xdr:colOff>53975</xdr:colOff>
      <xdr:row>15</xdr:row>
      <xdr:rowOff>56642</xdr:rowOff>
    </xdr:to>
    <xdr:sp macro="" textlink="">
      <xdr:nvSpPr>
        <xdr:cNvPr id="137" name="フローチャート: 判断 136"/>
        <xdr:cNvSpPr/>
      </xdr:nvSpPr>
      <xdr:spPr>
        <a:xfrm>
          <a:off x="12954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66819</xdr:rowOff>
    </xdr:from>
    <xdr:ext cx="762000" cy="259045"/>
    <xdr:sp macro="" textlink="">
      <xdr:nvSpPr>
        <xdr:cNvPr id="138" name="テキスト ボックス 137"/>
        <xdr:cNvSpPr txBox="1"/>
      </xdr:nvSpPr>
      <xdr:spPr>
        <a:xfrm>
          <a:off x="12623800" y="229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4" name="楕円 143"/>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105427</xdr:rowOff>
    </xdr:from>
    <xdr:ext cx="762000" cy="259045"/>
    <xdr:sp macro="" textlink="">
      <xdr:nvSpPr>
        <xdr:cNvPr id="145" name="物件費該当値テキスト"/>
        <xdr:cNvSpPr txBox="1"/>
      </xdr:nvSpPr>
      <xdr:spPr>
        <a:xfrm>
          <a:off x="165989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6" name="楕円 145"/>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47" name="テキスト ボックス 146"/>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48" name="楕円 147"/>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25417</xdr:rowOff>
    </xdr:from>
    <xdr:ext cx="762000" cy="259045"/>
    <xdr:sp macro="" textlink="">
      <xdr:nvSpPr>
        <xdr:cNvPr id="149" name="テキスト ボックス 148"/>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96774</xdr:rowOff>
    </xdr:from>
    <xdr:to>
      <xdr:col>69</xdr:col>
      <xdr:colOff>142875</xdr:colOff>
      <xdr:row>16</xdr:row>
      <xdr:rowOff>26924</xdr:rowOff>
    </xdr:to>
    <xdr:sp macro="" textlink="">
      <xdr:nvSpPr>
        <xdr:cNvPr id="150" name="楕円 149"/>
        <xdr:cNvSpPr/>
      </xdr:nvSpPr>
      <xdr:spPr>
        <a:xfrm>
          <a:off x="13843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11701</xdr:rowOff>
    </xdr:from>
    <xdr:ext cx="762000" cy="259045"/>
    <xdr:sp macro="" textlink="">
      <xdr:nvSpPr>
        <xdr:cNvPr id="151" name="テキスト ボックス 150"/>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69342</xdr:rowOff>
    </xdr:from>
    <xdr:to>
      <xdr:col>65</xdr:col>
      <xdr:colOff>53975</xdr:colOff>
      <xdr:row>15</xdr:row>
      <xdr:rowOff>170942</xdr:rowOff>
    </xdr:to>
    <xdr:sp macro="" textlink="">
      <xdr:nvSpPr>
        <xdr:cNvPr id="152" name="楕円 151"/>
        <xdr:cNvSpPr/>
      </xdr:nvSpPr>
      <xdr:spPr>
        <a:xfrm>
          <a:off x="12954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155719</xdr:rowOff>
    </xdr:from>
    <xdr:ext cx="762000" cy="259045"/>
    <xdr:sp macro="" textlink="">
      <xdr:nvSpPr>
        <xdr:cNvPr id="153" name="テキスト ボックス 152"/>
        <xdr:cNvSpPr txBox="1"/>
      </xdr:nvSpPr>
      <xdr:spPr>
        <a:xfrm>
          <a:off x="12623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増加傾向にあり、令和元年度は類似団体平均を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回っている。社会保障関係経費が市の財政を圧迫しており、私立保育所に対する施設型給付費や児童扶養手当などの増により児童福祉費が増加し、社会福祉費も訓練等給付費施設入所通所費助成などの増により増加した。</a:t>
          </a:r>
        </a:p>
        <a:p>
          <a:r>
            <a:rPr kumimoji="1" lang="ja-JP" altLang="en-US" sz="1300">
              <a:latin typeface="ＭＳ Ｐゴシック" panose="020B0600070205080204" pitchFamily="50" charset="-128"/>
              <a:ea typeface="ＭＳ Ｐゴシック" panose="020B0600070205080204" pitchFamily="50" charset="-128"/>
            </a:rPr>
            <a:t>　引き続き事務事業評価に基づいた事業の見直しなどにより扶助費の抑制に取り組む。</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69850</xdr:rowOff>
    </xdr:from>
    <xdr:to>
      <xdr:col>24</xdr:col>
      <xdr:colOff>25400</xdr:colOff>
      <xdr:row>62</xdr:row>
      <xdr:rowOff>12700</xdr:rowOff>
    </xdr:to>
    <xdr:cxnSp macro="">
      <xdr:nvCxnSpPr>
        <xdr:cNvPr id="186" name="直線コネクタ 185"/>
        <xdr:cNvCxnSpPr/>
      </xdr:nvCxnSpPr>
      <xdr:spPr>
        <a:xfrm>
          <a:off x="3987800" y="10528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7"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69850</xdr:rowOff>
    </xdr:from>
    <xdr:to>
      <xdr:col>19</xdr:col>
      <xdr:colOff>187325</xdr:colOff>
      <xdr:row>61</xdr:row>
      <xdr:rowOff>69850</xdr:rowOff>
    </xdr:to>
    <xdr:cxnSp macro="">
      <xdr:nvCxnSpPr>
        <xdr:cNvPr id="189" name="直線コネクタ 188"/>
        <xdr:cNvCxnSpPr/>
      </xdr:nvCxnSpPr>
      <xdr:spPr>
        <a:xfrm>
          <a:off x="3098800" y="1052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191" name="テキスト ボックス 190"/>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88900</xdr:rowOff>
    </xdr:from>
    <xdr:to>
      <xdr:col>15</xdr:col>
      <xdr:colOff>98425</xdr:colOff>
      <xdr:row>61</xdr:row>
      <xdr:rowOff>69850</xdr:rowOff>
    </xdr:to>
    <xdr:cxnSp macro="">
      <xdr:nvCxnSpPr>
        <xdr:cNvPr id="192" name="直線コネクタ 191"/>
        <xdr:cNvCxnSpPr/>
      </xdr:nvCxnSpPr>
      <xdr:spPr>
        <a:xfrm>
          <a:off x="2209800" y="10375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4" name="テキスト ボックス 193"/>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88900</xdr:rowOff>
    </xdr:from>
    <xdr:to>
      <xdr:col>11</xdr:col>
      <xdr:colOff>9525</xdr:colOff>
      <xdr:row>60</xdr:row>
      <xdr:rowOff>88900</xdr:rowOff>
    </xdr:to>
    <xdr:cxnSp macro="">
      <xdr:nvCxnSpPr>
        <xdr:cNvPr id="195" name="直線コネクタ 194"/>
        <xdr:cNvCxnSpPr/>
      </xdr:nvCxnSpPr>
      <xdr:spPr>
        <a:xfrm>
          <a:off x="1320800" y="102044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7" name="テキスト ボックス 196"/>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133350</xdr:rowOff>
    </xdr:from>
    <xdr:to>
      <xdr:col>24</xdr:col>
      <xdr:colOff>76200</xdr:colOff>
      <xdr:row>62</xdr:row>
      <xdr:rowOff>63500</xdr:rowOff>
    </xdr:to>
    <xdr:sp macro="" textlink="">
      <xdr:nvSpPr>
        <xdr:cNvPr id="205" name="楕円 204"/>
        <xdr:cNvSpPr/>
      </xdr:nvSpPr>
      <xdr:spPr>
        <a:xfrm>
          <a:off x="47752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41927</xdr:rowOff>
    </xdr:from>
    <xdr:ext cx="762000" cy="259045"/>
    <xdr:sp macro="" textlink="">
      <xdr:nvSpPr>
        <xdr:cNvPr id="206" name="扶助費該当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07" name="楕円 206"/>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08" name="テキスト ボックス 207"/>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19050</xdr:rowOff>
    </xdr:from>
    <xdr:to>
      <xdr:col>15</xdr:col>
      <xdr:colOff>149225</xdr:colOff>
      <xdr:row>61</xdr:row>
      <xdr:rowOff>120650</xdr:rowOff>
    </xdr:to>
    <xdr:sp macro="" textlink="">
      <xdr:nvSpPr>
        <xdr:cNvPr id="209" name="楕円 208"/>
        <xdr:cNvSpPr/>
      </xdr:nvSpPr>
      <xdr:spPr>
        <a:xfrm>
          <a:off x="3048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105427</xdr:rowOff>
    </xdr:from>
    <xdr:ext cx="762000" cy="259045"/>
    <xdr:sp macro="" textlink="">
      <xdr:nvSpPr>
        <xdr:cNvPr id="210" name="テキスト ボックス 209"/>
        <xdr:cNvSpPr txBox="1"/>
      </xdr:nvSpPr>
      <xdr:spPr>
        <a:xfrm>
          <a:off x="2717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11" name="楕円 210"/>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2" name="テキスト ボックス 211"/>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38100</xdr:rowOff>
    </xdr:from>
    <xdr:to>
      <xdr:col>6</xdr:col>
      <xdr:colOff>171450</xdr:colOff>
      <xdr:row>59</xdr:row>
      <xdr:rowOff>139700</xdr:rowOff>
    </xdr:to>
    <xdr:sp macro="" textlink="">
      <xdr:nvSpPr>
        <xdr:cNvPr id="213" name="楕円 212"/>
        <xdr:cNvSpPr/>
      </xdr:nvSpPr>
      <xdr:spPr>
        <a:xfrm>
          <a:off x="1270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124477</xdr:rowOff>
    </xdr:from>
    <xdr:ext cx="762000" cy="259045"/>
    <xdr:sp macro="" textlink="">
      <xdr:nvSpPr>
        <xdr:cNvPr id="214" name="テキスト ボックス 213"/>
        <xdr:cNvSpPr txBox="1"/>
      </xdr:nvSpPr>
      <xdr:spPr>
        <a:xfrm>
          <a:off x="939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ポイント上回った。繰出金については、国民健康保険事業への繰出金は減額となった一方、下水道事業、介護保険事業、後期高齢者医療事業への繰出金が増額となり、合計で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億円の増額となった。</a:t>
          </a:r>
        </a:p>
        <a:p>
          <a:r>
            <a:rPr kumimoji="1" lang="ja-JP" altLang="en-US" sz="1300">
              <a:latin typeface="ＭＳ Ｐゴシック" panose="020B0600070205080204" pitchFamily="50" charset="-128"/>
              <a:ea typeface="ＭＳ Ｐゴシック" panose="020B0600070205080204" pitchFamily="50" charset="-128"/>
            </a:rPr>
            <a:t>　引き続き、医療費の適正化と、医療費給付費に見合った保険料の見直しに取り組む。</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167822</xdr:rowOff>
    </xdr:from>
    <xdr:to>
      <xdr:col>82</xdr:col>
      <xdr:colOff>107950</xdr:colOff>
      <xdr:row>58</xdr:row>
      <xdr:rowOff>61685</xdr:rowOff>
    </xdr:to>
    <xdr:cxnSp macro="">
      <xdr:nvCxnSpPr>
        <xdr:cNvPr id="249" name="直線コネクタ 248"/>
        <xdr:cNvCxnSpPr/>
      </xdr:nvCxnSpPr>
      <xdr:spPr>
        <a:xfrm>
          <a:off x="15671800" y="99404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0"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135165</xdr:rowOff>
    </xdr:from>
    <xdr:to>
      <xdr:col>78</xdr:col>
      <xdr:colOff>69850</xdr:colOff>
      <xdr:row>57</xdr:row>
      <xdr:rowOff>167822</xdr:rowOff>
    </xdr:to>
    <xdr:cxnSp macro="">
      <xdr:nvCxnSpPr>
        <xdr:cNvPr id="252" name="直線コネクタ 251"/>
        <xdr:cNvCxnSpPr/>
      </xdr:nvCxnSpPr>
      <xdr:spPr>
        <a:xfrm>
          <a:off x="14782800" y="9907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135165</xdr:rowOff>
    </xdr:to>
    <xdr:cxnSp macro="">
      <xdr:nvCxnSpPr>
        <xdr:cNvPr id="255" name="直線コネクタ 254"/>
        <xdr:cNvCxnSpPr/>
      </xdr:nvCxnSpPr>
      <xdr:spPr>
        <a:xfrm>
          <a:off x="13893800" y="9842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26307</xdr:rowOff>
    </xdr:from>
    <xdr:to>
      <xdr:col>69</xdr:col>
      <xdr:colOff>92075</xdr:colOff>
      <xdr:row>57</xdr:row>
      <xdr:rowOff>69850</xdr:rowOff>
    </xdr:to>
    <xdr:cxnSp macro="">
      <xdr:nvCxnSpPr>
        <xdr:cNvPr id="258" name="直線コネクタ 257"/>
        <xdr:cNvCxnSpPr/>
      </xdr:nvCxnSpPr>
      <xdr:spPr>
        <a:xfrm>
          <a:off x="13004800" y="9798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0" name="テキスト ボックス 259"/>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macro="" textlink="">
      <xdr:nvSpPr>
        <xdr:cNvPr id="261" name="フローチャート: 判断 260"/>
        <xdr:cNvSpPr/>
      </xdr:nvSpPr>
      <xdr:spPr>
        <a:xfrm>
          <a:off x="12954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83655</xdr:rowOff>
    </xdr:from>
    <xdr:ext cx="762000" cy="259045"/>
    <xdr:sp macro="" textlink="">
      <xdr:nvSpPr>
        <xdr:cNvPr id="262" name="テキスト ボックス 261"/>
        <xdr:cNvSpPr txBox="1"/>
      </xdr:nvSpPr>
      <xdr:spPr>
        <a:xfrm>
          <a:off x="12623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68" name="楕円 267"/>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154412</xdr:rowOff>
    </xdr:from>
    <xdr:ext cx="762000" cy="259045"/>
    <xdr:sp macro="" textlink="">
      <xdr:nvSpPr>
        <xdr:cNvPr id="269" name="その他該当値テキスト"/>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117022</xdr:rowOff>
    </xdr:from>
    <xdr:to>
      <xdr:col>78</xdr:col>
      <xdr:colOff>120650</xdr:colOff>
      <xdr:row>58</xdr:row>
      <xdr:rowOff>47172</xdr:rowOff>
    </xdr:to>
    <xdr:sp macro="" textlink="">
      <xdr:nvSpPr>
        <xdr:cNvPr id="270" name="楕円 269"/>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71" name="テキスト ボックス 270"/>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84365</xdr:rowOff>
    </xdr:from>
    <xdr:to>
      <xdr:col>74</xdr:col>
      <xdr:colOff>31750</xdr:colOff>
      <xdr:row>58</xdr:row>
      <xdr:rowOff>14515</xdr:rowOff>
    </xdr:to>
    <xdr:sp macro="" textlink="">
      <xdr:nvSpPr>
        <xdr:cNvPr id="272" name="楕円 271"/>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170742</xdr:rowOff>
    </xdr:from>
    <xdr:ext cx="762000" cy="259045"/>
    <xdr:sp macro="" textlink="">
      <xdr:nvSpPr>
        <xdr:cNvPr id="273" name="テキスト ボックス 272"/>
        <xdr:cNvSpPr txBox="1"/>
      </xdr:nvSpPr>
      <xdr:spPr>
        <a:xfrm>
          <a:off x="14401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4" name="楕円 273"/>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5" name="テキスト ボックス 274"/>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146957</xdr:rowOff>
    </xdr:from>
    <xdr:to>
      <xdr:col>65</xdr:col>
      <xdr:colOff>53975</xdr:colOff>
      <xdr:row>57</xdr:row>
      <xdr:rowOff>77107</xdr:rowOff>
    </xdr:to>
    <xdr:sp macro="" textlink="">
      <xdr:nvSpPr>
        <xdr:cNvPr id="276" name="楕円 275"/>
        <xdr:cNvSpPr/>
      </xdr:nvSpPr>
      <xdr:spPr>
        <a:xfrm>
          <a:off x="12954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87284</xdr:rowOff>
    </xdr:from>
    <xdr:ext cx="762000" cy="259045"/>
    <xdr:sp macro="" textlink="">
      <xdr:nvSpPr>
        <xdr:cNvPr id="277" name="テキスト ボックス 276"/>
        <xdr:cNvSpPr txBox="1"/>
      </xdr:nvSpPr>
      <xdr:spPr>
        <a:xfrm>
          <a:off x="12623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緩やかな減少傾向にあり、類似団体平均を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ポイント下回っている。市民活動の支援や新たな政策課題に対応するため補助金の新設等は必要と考える一方で、既存の補助金の徹底的な見直しを引き続き行っていく。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66040</xdr:rowOff>
    </xdr:from>
    <xdr:to>
      <xdr:col>82</xdr:col>
      <xdr:colOff>107950</xdr:colOff>
      <xdr:row>36</xdr:row>
      <xdr:rowOff>96520</xdr:rowOff>
    </xdr:to>
    <xdr:cxnSp macro="">
      <xdr:nvCxnSpPr>
        <xdr:cNvPr id="309" name="直線コネクタ 308"/>
        <xdr:cNvCxnSpPr/>
      </xdr:nvCxnSpPr>
      <xdr:spPr>
        <a:xfrm flipV="1">
          <a:off x="15671800" y="6238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310"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96520</xdr:rowOff>
    </xdr:from>
    <xdr:to>
      <xdr:col>78</xdr:col>
      <xdr:colOff>69850</xdr:colOff>
      <xdr:row>36</xdr:row>
      <xdr:rowOff>119380</xdr:rowOff>
    </xdr:to>
    <xdr:cxnSp macro="">
      <xdr:nvCxnSpPr>
        <xdr:cNvPr id="312" name="直線コネクタ 311"/>
        <xdr:cNvCxnSpPr/>
      </xdr:nvCxnSpPr>
      <xdr:spPr>
        <a:xfrm flipV="1">
          <a:off x="14782800" y="626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119380</xdr:rowOff>
    </xdr:to>
    <xdr:cxnSp macro="">
      <xdr:nvCxnSpPr>
        <xdr:cNvPr id="315" name="直線コネクタ 314"/>
        <xdr:cNvCxnSpPr/>
      </xdr:nvCxnSpPr>
      <xdr:spPr>
        <a:xfrm>
          <a:off x="13893800" y="6276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170197</xdr:rowOff>
    </xdr:from>
    <xdr:ext cx="762000" cy="259045"/>
    <xdr:sp macro="" textlink="">
      <xdr:nvSpPr>
        <xdr:cNvPr id="317" name="テキスト ボックス 316"/>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127000</xdr:rowOff>
    </xdr:to>
    <xdr:cxnSp macro="">
      <xdr:nvCxnSpPr>
        <xdr:cNvPr id="318" name="直線コネクタ 317"/>
        <xdr:cNvCxnSpPr/>
      </xdr:nvCxnSpPr>
      <xdr:spPr>
        <a:xfrm flipV="1">
          <a:off x="13004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6367</xdr:rowOff>
    </xdr:from>
    <xdr:ext cx="762000" cy="259045"/>
    <xdr:sp macro="" textlink="">
      <xdr:nvSpPr>
        <xdr:cNvPr id="320" name="テキスト ボックス 319"/>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1" name="フローチャート: 判断 320"/>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2" name="テキスト ボックス 321"/>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28" name="楕円 327"/>
        <xdr:cNvSpPr/>
      </xdr:nvSpPr>
      <xdr:spPr>
        <a:xfrm>
          <a:off x="16459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31767</xdr:rowOff>
    </xdr:from>
    <xdr:ext cx="762000" cy="259045"/>
    <xdr:sp macro="" textlink="">
      <xdr:nvSpPr>
        <xdr:cNvPr id="329" name="補助費等該当値テキスト"/>
        <xdr:cNvSpPr txBox="1"/>
      </xdr:nvSpPr>
      <xdr:spPr>
        <a:xfrm>
          <a:off x="16598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45720</xdr:rowOff>
    </xdr:from>
    <xdr:to>
      <xdr:col>78</xdr:col>
      <xdr:colOff>120650</xdr:colOff>
      <xdr:row>36</xdr:row>
      <xdr:rowOff>147320</xdr:rowOff>
    </xdr:to>
    <xdr:sp macro="" textlink="">
      <xdr:nvSpPr>
        <xdr:cNvPr id="330" name="楕円 329"/>
        <xdr:cNvSpPr/>
      </xdr:nvSpPr>
      <xdr:spPr>
        <a:xfrm>
          <a:off x="15621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157497</xdr:rowOff>
    </xdr:from>
    <xdr:ext cx="736600" cy="259045"/>
    <xdr:sp macro="" textlink="">
      <xdr:nvSpPr>
        <xdr:cNvPr id="331" name="テキスト ボックス 330"/>
        <xdr:cNvSpPr txBox="1"/>
      </xdr:nvSpPr>
      <xdr:spPr>
        <a:xfrm>
          <a:off x="15290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68580</xdr:rowOff>
    </xdr:from>
    <xdr:to>
      <xdr:col>74</xdr:col>
      <xdr:colOff>31750</xdr:colOff>
      <xdr:row>36</xdr:row>
      <xdr:rowOff>170180</xdr:rowOff>
    </xdr:to>
    <xdr:sp macro="" textlink="">
      <xdr:nvSpPr>
        <xdr:cNvPr id="332" name="楕円 331"/>
        <xdr:cNvSpPr/>
      </xdr:nvSpPr>
      <xdr:spPr>
        <a:xfrm>
          <a:off x="14732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8907</xdr:rowOff>
    </xdr:from>
    <xdr:ext cx="762000" cy="259045"/>
    <xdr:sp macro="" textlink="">
      <xdr:nvSpPr>
        <xdr:cNvPr id="333" name="テキスト ボックス 332"/>
        <xdr:cNvSpPr txBox="1"/>
      </xdr:nvSpPr>
      <xdr:spPr>
        <a:xfrm>
          <a:off x="14401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4" name="楕円 333"/>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5" name="テキスト ボックス 334"/>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6" name="楕円 335"/>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37" name="テキスト ボックス 336"/>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令和元年度は類似団体平均を</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下回っている。これは財政構造の健全化のため、新たな市債の発行を当該年度の元金償還額以下にするルールに基づき地方債を活用してきたことによるものだが、今後、老朽化した施設の改修を進めるなか、ルールの維持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88900</xdr:rowOff>
    </xdr:from>
    <xdr:to>
      <xdr:col>24</xdr:col>
      <xdr:colOff>25400</xdr:colOff>
      <xdr:row>74</xdr:row>
      <xdr:rowOff>165100</xdr:rowOff>
    </xdr:to>
    <xdr:cxnSp macro="">
      <xdr:nvCxnSpPr>
        <xdr:cNvPr id="370" name="直線コネクタ 369"/>
        <xdr:cNvCxnSpPr/>
      </xdr:nvCxnSpPr>
      <xdr:spPr>
        <a:xfrm flipV="1">
          <a:off x="3987800" y="12776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157480</xdr:rowOff>
    </xdr:from>
    <xdr:to>
      <xdr:col>19</xdr:col>
      <xdr:colOff>187325</xdr:colOff>
      <xdr:row>74</xdr:row>
      <xdr:rowOff>165100</xdr:rowOff>
    </xdr:to>
    <xdr:cxnSp macro="">
      <xdr:nvCxnSpPr>
        <xdr:cNvPr id="373" name="直線コネクタ 372"/>
        <xdr:cNvCxnSpPr/>
      </xdr:nvCxnSpPr>
      <xdr:spPr>
        <a:xfrm>
          <a:off x="3098800" y="12844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157480</xdr:rowOff>
    </xdr:from>
    <xdr:to>
      <xdr:col>15</xdr:col>
      <xdr:colOff>98425</xdr:colOff>
      <xdr:row>75</xdr:row>
      <xdr:rowOff>1270</xdr:rowOff>
    </xdr:to>
    <xdr:cxnSp macro="">
      <xdr:nvCxnSpPr>
        <xdr:cNvPr id="376" name="直線コネクタ 375"/>
        <xdr:cNvCxnSpPr/>
      </xdr:nvCxnSpPr>
      <xdr:spPr>
        <a:xfrm flipV="1">
          <a:off x="2209800" y="12844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8" name="テキスト ボックス 377"/>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111760</xdr:rowOff>
    </xdr:from>
    <xdr:to>
      <xdr:col>11</xdr:col>
      <xdr:colOff>9525</xdr:colOff>
      <xdr:row>75</xdr:row>
      <xdr:rowOff>1270</xdr:rowOff>
    </xdr:to>
    <xdr:cxnSp macro="">
      <xdr:nvCxnSpPr>
        <xdr:cNvPr id="379" name="直線コネクタ 378"/>
        <xdr:cNvCxnSpPr/>
      </xdr:nvCxnSpPr>
      <xdr:spPr>
        <a:xfrm>
          <a:off x="1320800" y="12799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383" name="テキスト ボックス 382"/>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38100</xdr:rowOff>
    </xdr:from>
    <xdr:to>
      <xdr:col>24</xdr:col>
      <xdr:colOff>76200</xdr:colOff>
      <xdr:row>74</xdr:row>
      <xdr:rowOff>139700</xdr:rowOff>
    </xdr:to>
    <xdr:sp macro="" textlink="">
      <xdr:nvSpPr>
        <xdr:cNvPr id="389" name="楕円 388"/>
        <xdr:cNvSpPr/>
      </xdr:nvSpPr>
      <xdr:spPr>
        <a:xfrm>
          <a:off x="47752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54627</xdr:rowOff>
    </xdr:from>
    <xdr:ext cx="762000" cy="259045"/>
    <xdr:sp macro="" textlink="">
      <xdr:nvSpPr>
        <xdr:cNvPr id="390" name="公債費該当値テキスト"/>
        <xdr:cNvSpPr txBox="1"/>
      </xdr:nvSpPr>
      <xdr:spPr>
        <a:xfrm>
          <a:off x="49149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114300</xdr:rowOff>
    </xdr:from>
    <xdr:to>
      <xdr:col>20</xdr:col>
      <xdr:colOff>38100</xdr:colOff>
      <xdr:row>75</xdr:row>
      <xdr:rowOff>44450</xdr:rowOff>
    </xdr:to>
    <xdr:sp macro="" textlink="">
      <xdr:nvSpPr>
        <xdr:cNvPr id="391" name="楕円 390"/>
        <xdr:cNvSpPr/>
      </xdr:nvSpPr>
      <xdr:spPr>
        <a:xfrm>
          <a:off x="3937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54627</xdr:rowOff>
    </xdr:from>
    <xdr:ext cx="736600" cy="259045"/>
    <xdr:sp macro="" textlink="">
      <xdr:nvSpPr>
        <xdr:cNvPr id="392" name="テキスト ボックス 391"/>
        <xdr:cNvSpPr txBox="1"/>
      </xdr:nvSpPr>
      <xdr:spPr>
        <a:xfrm>
          <a:off x="3606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106680</xdr:rowOff>
    </xdr:from>
    <xdr:to>
      <xdr:col>15</xdr:col>
      <xdr:colOff>149225</xdr:colOff>
      <xdr:row>75</xdr:row>
      <xdr:rowOff>36830</xdr:rowOff>
    </xdr:to>
    <xdr:sp macro="" textlink="">
      <xdr:nvSpPr>
        <xdr:cNvPr id="393" name="楕円 392"/>
        <xdr:cNvSpPr/>
      </xdr:nvSpPr>
      <xdr:spPr>
        <a:xfrm>
          <a:off x="3048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47007</xdr:rowOff>
    </xdr:from>
    <xdr:ext cx="762000" cy="259045"/>
    <xdr:sp macro="" textlink="">
      <xdr:nvSpPr>
        <xdr:cNvPr id="394" name="テキスト ボックス 393"/>
        <xdr:cNvSpPr txBox="1"/>
      </xdr:nvSpPr>
      <xdr:spPr>
        <a:xfrm>
          <a:off x="2717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95" name="楕円 394"/>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6" name="テキスト ボックス 395"/>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60960</xdr:rowOff>
    </xdr:from>
    <xdr:to>
      <xdr:col>6</xdr:col>
      <xdr:colOff>171450</xdr:colOff>
      <xdr:row>74</xdr:row>
      <xdr:rowOff>162560</xdr:rowOff>
    </xdr:to>
    <xdr:sp macro="" textlink="">
      <xdr:nvSpPr>
        <xdr:cNvPr id="397" name="楕円 396"/>
        <xdr:cNvSpPr/>
      </xdr:nvSpPr>
      <xdr:spPr>
        <a:xfrm>
          <a:off x="1270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1287</xdr:rowOff>
    </xdr:from>
    <xdr:ext cx="762000" cy="259045"/>
    <xdr:sp macro="" textlink="">
      <xdr:nvSpPr>
        <xdr:cNvPr id="398" name="テキスト ボックス 397"/>
        <xdr:cNvSpPr txBox="1"/>
      </xdr:nvSpPr>
      <xdr:spPr>
        <a:xfrm>
          <a:off x="939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た。行政経営計画に基づき、自主財源の確保、経常的経費の縮減、適正な定員管理を推進するほか、行政サービスに対する受益者負担についても、他市との均衡を図りながら適正化に取り組んで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20320</xdr:rowOff>
    </xdr:from>
    <xdr:to>
      <xdr:col>82</xdr:col>
      <xdr:colOff>107950</xdr:colOff>
      <xdr:row>78</xdr:row>
      <xdr:rowOff>88900</xdr:rowOff>
    </xdr:to>
    <xdr:cxnSp macro="">
      <xdr:nvCxnSpPr>
        <xdr:cNvPr id="431" name="直線コネクタ 430"/>
        <xdr:cNvCxnSpPr/>
      </xdr:nvCxnSpPr>
      <xdr:spPr>
        <a:xfrm>
          <a:off x="15671800" y="133934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32"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20320</xdr:rowOff>
    </xdr:to>
    <xdr:cxnSp macro="">
      <xdr:nvCxnSpPr>
        <xdr:cNvPr id="434" name="直線コネクタ 433"/>
        <xdr:cNvCxnSpPr/>
      </xdr:nvCxnSpPr>
      <xdr:spPr>
        <a:xfrm>
          <a:off x="14782800" y="13317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36" name="テキスト ボックス 435"/>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157480</xdr:rowOff>
    </xdr:from>
    <xdr:to>
      <xdr:col>73</xdr:col>
      <xdr:colOff>180975</xdr:colOff>
      <xdr:row>77</xdr:row>
      <xdr:rowOff>115570</xdr:rowOff>
    </xdr:to>
    <xdr:cxnSp macro="">
      <xdr:nvCxnSpPr>
        <xdr:cNvPr id="437" name="直線コネクタ 436"/>
        <xdr:cNvCxnSpPr/>
      </xdr:nvCxnSpPr>
      <xdr:spPr>
        <a:xfrm>
          <a:off x="13893800" y="131876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39" name="テキスト ボックス 438"/>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157480</xdr:rowOff>
    </xdr:from>
    <xdr:to>
      <xdr:col>69</xdr:col>
      <xdr:colOff>92075</xdr:colOff>
      <xdr:row>77</xdr:row>
      <xdr:rowOff>1270</xdr:rowOff>
    </xdr:to>
    <xdr:cxnSp macro="">
      <xdr:nvCxnSpPr>
        <xdr:cNvPr id="440" name="直線コネクタ 439"/>
        <xdr:cNvCxnSpPr/>
      </xdr:nvCxnSpPr>
      <xdr:spPr>
        <a:xfrm flipV="1">
          <a:off x="13004800" y="1318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2" name="テキスト ボックス 44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43" name="フローチャート: 判断 442"/>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44" name="テキスト ボックス 443"/>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50" name="楕円 449"/>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10177</xdr:rowOff>
    </xdr:from>
    <xdr:ext cx="762000" cy="259045"/>
    <xdr:sp macro="" textlink="">
      <xdr:nvSpPr>
        <xdr:cNvPr id="451" name="公債費以外該当値テキスト"/>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140970</xdr:rowOff>
    </xdr:from>
    <xdr:to>
      <xdr:col>78</xdr:col>
      <xdr:colOff>120650</xdr:colOff>
      <xdr:row>78</xdr:row>
      <xdr:rowOff>71120</xdr:rowOff>
    </xdr:to>
    <xdr:sp macro="" textlink="">
      <xdr:nvSpPr>
        <xdr:cNvPr id="452" name="楕円 451"/>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55897</xdr:rowOff>
    </xdr:from>
    <xdr:ext cx="736600" cy="259045"/>
    <xdr:sp macro="" textlink="">
      <xdr:nvSpPr>
        <xdr:cNvPr id="453" name="テキスト ボックス 452"/>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4" name="楕円 453"/>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5" name="テキスト ボックス 454"/>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106680</xdr:rowOff>
    </xdr:from>
    <xdr:to>
      <xdr:col>69</xdr:col>
      <xdr:colOff>142875</xdr:colOff>
      <xdr:row>77</xdr:row>
      <xdr:rowOff>36830</xdr:rowOff>
    </xdr:to>
    <xdr:sp macro="" textlink="">
      <xdr:nvSpPr>
        <xdr:cNvPr id="456" name="楕円 455"/>
        <xdr:cNvSpPr/>
      </xdr:nvSpPr>
      <xdr:spPr>
        <a:xfrm>
          <a:off x="13843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47007</xdr:rowOff>
    </xdr:from>
    <xdr:ext cx="762000" cy="259045"/>
    <xdr:sp macro="" textlink="">
      <xdr:nvSpPr>
        <xdr:cNvPr id="457" name="テキスト ボックス 456"/>
        <xdr:cNvSpPr txBox="1"/>
      </xdr:nvSpPr>
      <xdr:spPr>
        <a:xfrm>
          <a:off x="13512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8" name="楕円 457"/>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59" name="テキスト ボックス 458"/>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60005</xdr:rowOff>
    </xdr:from>
    <xdr:to>
      <xdr:col>29</xdr:col>
      <xdr:colOff>127000</xdr:colOff>
      <xdr:row>17</xdr:row>
      <xdr:rowOff>119441</xdr:rowOff>
    </xdr:to>
    <xdr:cxnSp macro="">
      <xdr:nvCxnSpPr>
        <xdr:cNvPr id="48" name="直線コネクタ 47"/>
        <xdr:cNvCxnSpPr/>
      </xdr:nvCxnSpPr>
      <xdr:spPr bwMode="auto">
        <a:xfrm flipV="1">
          <a:off x="5003800" y="3022280"/>
          <a:ext cx="647700" cy="59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113560</xdr:rowOff>
    </xdr:from>
    <xdr:ext cx="762000" cy="259045"/>
    <xdr:sp macro="" textlink="">
      <xdr:nvSpPr>
        <xdr:cNvPr id="49" name="人口1人当たり決算額の推移平均値テキスト130"/>
        <xdr:cNvSpPr txBox="1"/>
      </xdr:nvSpPr>
      <xdr:spPr>
        <a:xfrm>
          <a:off x="5740400" y="273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119441</xdr:rowOff>
    </xdr:from>
    <xdr:to>
      <xdr:col>26</xdr:col>
      <xdr:colOff>50800</xdr:colOff>
      <xdr:row>17</xdr:row>
      <xdr:rowOff>136769</xdr:rowOff>
    </xdr:to>
    <xdr:cxnSp macro="">
      <xdr:nvCxnSpPr>
        <xdr:cNvPr id="51" name="直線コネクタ 50"/>
        <xdr:cNvCxnSpPr/>
      </xdr:nvCxnSpPr>
      <xdr:spPr bwMode="auto">
        <a:xfrm flipV="1">
          <a:off x="4305300" y="3081716"/>
          <a:ext cx="698500" cy="17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66301</xdr:rowOff>
    </xdr:from>
    <xdr:ext cx="736600" cy="259045"/>
    <xdr:sp macro="" textlink="">
      <xdr:nvSpPr>
        <xdr:cNvPr id="53" name="テキスト ボックス 52"/>
        <xdr:cNvSpPr txBox="1"/>
      </xdr:nvSpPr>
      <xdr:spPr>
        <a:xfrm>
          <a:off x="4622800" y="2685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136769</xdr:rowOff>
    </xdr:from>
    <xdr:to>
      <xdr:col>22</xdr:col>
      <xdr:colOff>114300</xdr:colOff>
      <xdr:row>18</xdr:row>
      <xdr:rowOff>11130</xdr:rowOff>
    </xdr:to>
    <xdr:cxnSp macro="">
      <xdr:nvCxnSpPr>
        <xdr:cNvPr id="54" name="直線コネクタ 53"/>
        <xdr:cNvCxnSpPr/>
      </xdr:nvCxnSpPr>
      <xdr:spPr bwMode="auto">
        <a:xfrm flipV="1">
          <a:off x="3606800" y="3099044"/>
          <a:ext cx="698500" cy="45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26753</xdr:rowOff>
    </xdr:from>
    <xdr:ext cx="762000" cy="259045"/>
    <xdr:sp macro="" textlink="">
      <xdr:nvSpPr>
        <xdr:cNvPr id="56" name="テキスト ボックス 55"/>
        <xdr:cNvSpPr txBox="1"/>
      </xdr:nvSpPr>
      <xdr:spPr>
        <a:xfrm>
          <a:off x="39243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96947</xdr:rowOff>
    </xdr:from>
    <xdr:to>
      <xdr:col>18</xdr:col>
      <xdr:colOff>177800</xdr:colOff>
      <xdr:row>18</xdr:row>
      <xdr:rowOff>11130</xdr:rowOff>
    </xdr:to>
    <xdr:cxnSp macro="">
      <xdr:nvCxnSpPr>
        <xdr:cNvPr id="57" name="直線コネクタ 56"/>
        <xdr:cNvCxnSpPr/>
      </xdr:nvCxnSpPr>
      <xdr:spPr bwMode="auto">
        <a:xfrm>
          <a:off x="2908300" y="3059222"/>
          <a:ext cx="698500" cy="85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46504</xdr:rowOff>
    </xdr:from>
    <xdr:ext cx="762000" cy="259045"/>
    <xdr:sp macro="" textlink="">
      <xdr:nvSpPr>
        <xdr:cNvPr id="59" name="テキスト ボックス 58"/>
        <xdr:cNvSpPr txBox="1"/>
      </xdr:nvSpPr>
      <xdr:spPr>
        <a:xfrm>
          <a:off x="32258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6736</xdr:rowOff>
    </xdr:from>
    <xdr:to>
      <xdr:col>15</xdr:col>
      <xdr:colOff>101600</xdr:colOff>
      <xdr:row>17</xdr:row>
      <xdr:rowOff>108336</xdr:rowOff>
    </xdr:to>
    <xdr:sp macro="" textlink="">
      <xdr:nvSpPr>
        <xdr:cNvPr id="60" name="フローチャート: 判断 59"/>
        <xdr:cNvSpPr/>
      </xdr:nvSpPr>
      <xdr:spPr bwMode="auto">
        <a:xfrm>
          <a:off x="28575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118513</xdr:rowOff>
    </xdr:from>
    <xdr:ext cx="762000" cy="259045"/>
    <xdr:sp macro="" textlink="">
      <xdr:nvSpPr>
        <xdr:cNvPr id="61" name="テキスト ボックス 60"/>
        <xdr:cNvSpPr txBox="1"/>
      </xdr:nvSpPr>
      <xdr:spPr>
        <a:xfrm>
          <a:off x="2527300" y="273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9205</xdr:rowOff>
    </xdr:from>
    <xdr:to>
      <xdr:col>29</xdr:col>
      <xdr:colOff>177800</xdr:colOff>
      <xdr:row>17</xdr:row>
      <xdr:rowOff>110805</xdr:rowOff>
    </xdr:to>
    <xdr:sp macro="" textlink="">
      <xdr:nvSpPr>
        <xdr:cNvPr id="67" name="楕円 66"/>
        <xdr:cNvSpPr/>
      </xdr:nvSpPr>
      <xdr:spPr bwMode="auto">
        <a:xfrm>
          <a:off x="5600700" y="2971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152732</xdr:rowOff>
    </xdr:from>
    <xdr:ext cx="762000" cy="259045"/>
    <xdr:sp macro="" textlink="">
      <xdr:nvSpPr>
        <xdr:cNvPr id="68" name="人口1人当たり決算額の推移該当値テキスト130"/>
        <xdr:cNvSpPr txBox="1"/>
      </xdr:nvSpPr>
      <xdr:spPr>
        <a:xfrm>
          <a:off x="5740400" y="294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68641</xdr:rowOff>
    </xdr:from>
    <xdr:to>
      <xdr:col>26</xdr:col>
      <xdr:colOff>101600</xdr:colOff>
      <xdr:row>17</xdr:row>
      <xdr:rowOff>170241</xdr:rowOff>
    </xdr:to>
    <xdr:sp macro="" textlink="">
      <xdr:nvSpPr>
        <xdr:cNvPr id="69" name="楕円 68"/>
        <xdr:cNvSpPr/>
      </xdr:nvSpPr>
      <xdr:spPr bwMode="auto">
        <a:xfrm>
          <a:off x="4953000" y="3030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155018</xdr:rowOff>
    </xdr:from>
    <xdr:ext cx="736600" cy="259045"/>
    <xdr:sp macro="" textlink="">
      <xdr:nvSpPr>
        <xdr:cNvPr id="70" name="テキスト ボックス 69"/>
        <xdr:cNvSpPr txBox="1"/>
      </xdr:nvSpPr>
      <xdr:spPr>
        <a:xfrm>
          <a:off x="4622800" y="3117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85969</xdr:rowOff>
    </xdr:from>
    <xdr:to>
      <xdr:col>22</xdr:col>
      <xdr:colOff>165100</xdr:colOff>
      <xdr:row>18</xdr:row>
      <xdr:rowOff>16119</xdr:rowOff>
    </xdr:to>
    <xdr:sp macro="" textlink="">
      <xdr:nvSpPr>
        <xdr:cNvPr id="71" name="楕円 70"/>
        <xdr:cNvSpPr/>
      </xdr:nvSpPr>
      <xdr:spPr bwMode="auto">
        <a:xfrm>
          <a:off x="4254500" y="3048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896</xdr:rowOff>
    </xdr:from>
    <xdr:ext cx="762000" cy="259045"/>
    <xdr:sp macro="" textlink="">
      <xdr:nvSpPr>
        <xdr:cNvPr id="72" name="テキスト ボックス 71"/>
        <xdr:cNvSpPr txBox="1"/>
      </xdr:nvSpPr>
      <xdr:spPr>
        <a:xfrm>
          <a:off x="3924300" y="31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131780</xdr:rowOff>
    </xdr:from>
    <xdr:to>
      <xdr:col>19</xdr:col>
      <xdr:colOff>38100</xdr:colOff>
      <xdr:row>18</xdr:row>
      <xdr:rowOff>61930</xdr:rowOff>
    </xdr:to>
    <xdr:sp macro="" textlink="">
      <xdr:nvSpPr>
        <xdr:cNvPr id="73" name="楕円 72"/>
        <xdr:cNvSpPr/>
      </xdr:nvSpPr>
      <xdr:spPr bwMode="auto">
        <a:xfrm>
          <a:off x="3556000" y="309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46707</xdr:rowOff>
    </xdr:from>
    <xdr:ext cx="762000" cy="259045"/>
    <xdr:sp macro="" textlink="">
      <xdr:nvSpPr>
        <xdr:cNvPr id="74" name="テキスト ボックス 73"/>
        <xdr:cNvSpPr txBox="1"/>
      </xdr:nvSpPr>
      <xdr:spPr>
        <a:xfrm>
          <a:off x="3225800" y="318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46147</xdr:rowOff>
    </xdr:from>
    <xdr:to>
      <xdr:col>15</xdr:col>
      <xdr:colOff>101600</xdr:colOff>
      <xdr:row>17</xdr:row>
      <xdr:rowOff>147747</xdr:rowOff>
    </xdr:to>
    <xdr:sp macro="" textlink="">
      <xdr:nvSpPr>
        <xdr:cNvPr id="75" name="楕円 74"/>
        <xdr:cNvSpPr/>
      </xdr:nvSpPr>
      <xdr:spPr bwMode="auto">
        <a:xfrm>
          <a:off x="2857500" y="3008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132524</xdr:rowOff>
    </xdr:from>
    <xdr:ext cx="762000" cy="259045"/>
    <xdr:sp macro="" textlink="">
      <xdr:nvSpPr>
        <xdr:cNvPr id="76" name="テキスト ボックス 75"/>
        <xdr:cNvSpPr txBox="1"/>
      </xdr:nvSpPr>
      <xdr:spPr>
        <a:xfrm>
          <a:off x="2527300" y="30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28207</xdr:rowOff>
    </xdr:from>
    <xdr:to>
      <xdr:col>29</xdr:col>
      <xdr:colOff>127000</xdr:colOff>
      <xdr:row>36</xdr:row>
      <xdr:rowOff>43866</xdr:rowOff>
    </xdr:to>
    <xdr:cxnSp macro="">
      <xdr:nvCxnSpPr>
        <xdr:cNvPr id="109" name="直線コネクタ 108"/>
        <xdr:cNvCxnSpPr/>
      </xdr:nvCxnSpPr>
      <xdr:spPr bwMode="auto">
        <a:xfrm>
          <a:off x="5003800" y="6981457"/>
          <a:ext cx="6477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112425</xdr:rowOff>
    </xdr:from>
    <xdr:ext cx="762000" cy="259045"/>
    <xdr:sp macro="" textlink="">
      <xdr:nvSpPr>
        <xdr:cNvPr id="110" name="人口1人当たり決算額の推移平均値テキスト445"/>
        <xdr:cNvSpPr txBox="1"/>
      </xdr:nvSpPr>
      <xdr:spPr>
        <a:xfrm>
          <a:off x="5740400" y="6722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15596</xdr:rowOff>
    </xdr:from>
    <xdr:to>
      <xdr:col>26</xdr:col>
      <xdr:colOff>50800</xdr:colOff>
      <xdr:row>36</xdr:row>
      <xdr:rowOff>28207</xdr:rowOff>
    </xdr:to>
    <xdr:cxnSp macro="">
      <xdr:nvCxnSpPr>
        <xdr:cNvPr id="112" name="直線コネクタ 111"/>
        <xdr:cNvCxnSpPr/>
      </xdr:nvCxnSpPr>
      <xdr:spPr bwMode="auto">
        <a:xfrm>
          <a:off x="4305300" y="6968846"/>
          <a:ext cx="698500" cy="12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47921</xdr:rowOff>
    </xdr:from>
    <xdr:ext cx="736600" cy="259045"/>
    <xdr:sp macro="" textlink="">
      <xdr:nvSpPr>
        <xdr:cNvPr id="114" name="テキスト ボックス 113"/>
        <xdr:cNvSpPr txBox="1"/>
      </xdr:nvSpPr>
      <xdr:spPr>
        <a:xfrm>
          <a:off x="4622800" y="665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273762</xdr:rowOff>
    </xdr:from>
    <xdr:to>
      <xdr:col>22</xdr:col>
      <xdr:colOff>114300</xdr:colOff>
      <xdr:row>36</xdr:row>
      <xdr:rowOff>15596</xdr:rowOff>
    </xdr:to>
    <xdr:cxnSp macro="">
      <xdr:nvCxnSpPr>
        <xdr:cNvPr id="115" name="直線コネクタ 114"/>
        <xdr:cNvCxnSpPr/>
      </xdr:nvCxnSpPr>
      <xdr:spPr bwMode="auto">
        <a:xfrm>
          <a:off x="3606800" y="6884112"/>
          <a:ext cx="698500" cy="84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43425</xdr:rowOff>
    </xdr:from>
    <xdr:ext cx="762000" cy="259045"/>
    <xdr:sp macro="" textlink="">
      <xdr:nvSpPr>
        <xdr:cNvPr id="117" name="テキスト ボックス 116"/>
        <xdr:cNvSpPr txBox="1"/>
      </xdr:nvSpPr>
      <xdr:spPr>
        <a:xfrm>
          <a:off x="3924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273762</xdr:rowOff>
    </xdr:from>
    <xdr:to>
      <xdr:col>18</xdr:col>
      <xdr:colOff>177800</xdr:colOff>
      <xdr:row>36</xdr:row>
      <xdr:rowOff>95834</xdr:rowOff>
    </xdr:to>
    <xdr:cxnSp macro="">
      <xdr:nvCxnSpPr>
        <xdr:cNvPr id="118" name="直線コネクタ 117"/>
        <xdr:cNvCxnSpPr/>
      </xdr:nvCxnSpPr>
      <xdr:spPr bwMode="auto">
        <a:xfrm flipV="1">
          <a:off x="2908300" y="6884112"/>
          <a:ext cx="698500" cy="164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16425</xdr:rowOff>
    </xdr:from>
    <xdr:ext cx="762000" cy="259045"/>
    <xdr:sp macro="" textlink="">
      <xdr:nvSpPr>
        <xdr:cNvPr id="120" name="テキスト ボックス 119"/>
        <xdr:cNvSpPr txBox="1"/>
      </xdr:nvSpPr>
      <xdr:spPr>
        <a:xfrm>
          <a:off x="32258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245745</xdr:rowOff>
    </xdr:from>
    <xdr:to>
      <xdr:col>15</xdr:col>
      <xdr:colOff>101600</xdr:colOff>
      <xdr:row>36</xdr:row>
      <xdr:rowOff>4445</xdr:rowOff>
    </xdr:to>
    <xdr:sp macro="" textlink="">
      <xdr:nvSpPr>
        <xdr:cNvPr id="121" name="フローチャート: 判断 120"/>
        <xdr:cNvSpPr/>
      </xdr:nvSpPr>
      <xdr:spPr bwMode="auto">
        <a:xfrm>
          <a:off x="28575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14622</xdr:rowOff>
    </xdr:from>
    <xdr:ext cx="762000" cy="259045"/>
    <xdr:sp macro="" textlink="">
      <xdr:nvSpPr>
        <xdr:cNvPr id="122" name="テキスト ボックス 121"/>
        <xdr:cNvSpPr txBox="1"/>
      </xdr:nvSpPr>
      <xdr:spPr>
        <a:xfrm>
          <a:off x="2527300" y="662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335966</xdr:rowOff>
    </xdr:from>
    <xdr:to>
      <xdr:col>29</xdr:col>
      <xdr:colOff>177800</xdr:colOff>
      <xdr:row>36</xdr:row>
      <xdr:rowOff>94666</xdr:rowOff>
    </xdr:to>
    <xdr:sp macro="" textlink="">
      <xdr:nvSpPr>
        <xdr:cNvPr id="128" name="楕円 127"/>
        <xdr:cNvSpPr/>
      </xdr:nvSpPr>
      <xdr:spPr bwMode="auto">
        <a:xfrm>
          <a:off x="5600700" y="694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308043</xdr:rowOff>
    </xdr:from>
    <xdr:ext cx="762000" cy="259045"/>
    <xdr:sp macro="" textlink="">
      <xdr:nvSpPr>
        <xdr:cNvPr id="129" name="人口1人当たり決算額の推移該当値テキスト445"/>
        <xdr:cNvSpPr txBox="1"/>
      </xdr:nvSpPr>
      <xdr:spPr>
        <a:xfrm>
          <a:off x="5740400" y="6918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320307</xdr:rowOff>
    </xdr:from>
    <xdr:to>
      <xdr:col>26</xdr:col>
      <xdr:colOff>101600</xdr:colOff>
      <xdr:row>36</xdr:row>
      <xdr:rowOff>79007</xdr:rowOff>
    </xdr:to>
    <xdr:sp macro="" textlink="">
      <xdr:nvSpPr>
        <xdr:cNvPr id="130" name="楕円 129"/>
        <xdr:cNvSpPr/>
      </xdr:nvSpPr>
      <xdr:spPr bwMode="auto">
        <a:xfrm>
          <a:off x="4953000" y="6930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63784</xdr:rowOff>
    </xdr:from>
    <xdr:ext cx="736600" cy="259045"/>
    <xdr:sp macro="" textlink="">
      <xdr:nvSpPr>
        <xdr:cNvPr id="131" name="テキスト ボックス 130"/>
        <xdr:cNvSpPr txBox="1"/>
      </xdr:nvSpPr>
      <xdr:spPr>
        <a:xfrm>
          <a:off x="4622800" y="701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307696</xdr:rowOff>
    </xdr:from>
    <xdr:to>
      <xdr:col>22</xdr:col>
      <xdr:colOff>165100</xdr:colOff>
      <xdr:row>36</xdr:row>
      <xdr:rowOff>66396</xdr:rowOff>
    </xdr:to>
    <xdr:sp macro="" textlink="">
      <xdr:nvSpPr>
        <xdr:cNvPr id="132" name="楕円 131"/>
        <xdr:cNvSpPr/>
      </xdr:nvSpPr>
      <xdr:spPr bwMode="auto">
        <a:xfrm>
          <a:off x="4254500" y="6918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51173</xdr:rowOff>
    </xdr:from>
    <xdr:ext cx="762000" cy="259045"/>
    <xdr:sp macro="" textlink="">
      <xdr:nvSpPr>
        <xdr:cNvPr id="133" name="テキスト ボックス 132"/>
        <xdr:cNvSpPr txBox="1"/>
      </xdr:nvSpPr>
      <xdr:spPr>
        <a:xfrm>
          <a:off x="3924300" y="70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222962</xdr:rowOff>
    </xdr:from>
    <xdr:to>
      <xdr:col>19</xdr:col>
      <xdr:colOff>38100</xdr:colOff>
      <xdr:row>35</xdr:row>
      <xdr:rowOff>324562</xdr:rowOff>
    </xdr:to>
    <xdr:sp macro="" textlink="">
      <xdr:nvSpPr>
        <xdr:cNvPr id="134" name="楕円 133"/>
        <xdr:cNvSpPr/>
      </xdr:nvSpPr>
      <xdr:spPr bwMode="auto">
        <a:xfrm>
          <a:off x="3556000" y="6833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334739</xdr:rowOff>
    </xdr:from>
    <xdr:ext cx="762000" cy="259045"/>
    <xdr:sp macro="" textlink="">
      <xdr:nvSpPr>
        <xdr:cNvPr id="135" name="テキスト ボックス 134"/>
        <xdr:cNvSpPr txBox="1"/>
      </xdr:nvSpPr>
      <xdr:spPr>
        <a:xfrm>
          <a:off x="3225800" y="66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45034</xdr:rowOff>
    </xdr:from>
    <xdr:to>
      <xdr:col>15</xdr:col>
      <xdr:colOff>101600</xdr:colOff>
      <xdr:row>36</xdr:row>
      <xdr:rowOff>146634</xdr:rowOff>
    </xdr:to>
    <xdr:sp macro="" textlink="">
      <xdr:nvSpPr>
        <xdr:cNvPr id="136" name="楕円 135"/>
        <xdr:cNvSpPr/>
      </xdr:nvSpPr>
      <xdr:spPr bwMode="auto">
        <a:xfrm>
          <a:off x="2857500" y="6998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131411</xdr:rowOff>
    </xdr:from>
    <xdr:ext cx="762000" cy="259045"/>
    <xdr:sp macro="" textlink="">
      <xdr:nvSpPr>
        <xdr:cNvPr id="137" name="テキスト ボックス 136"/>
        <xdr:cNvSpPr txBox="1"/>
      </xdr:nvSpPr>
      <xdr:spPr>
        <a:xfrm>
          <a:off x="2527300" y="70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184,090
179,492
24.36
80,667,857
75,637,291
4,317,234
41,166,136
23,523,599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124803</xdr:rowOff>
    </xdr:from>
    <xdr:to>
      <xdr:col>24</xdr:col>
      <xdr:colOff>63500</xdr:colOff>
      <xdr:row>35</xdr:row>
      <xdr:rowOff>153454</xdr:rowOff>
    </xdr:to>
    <xdr:cxnSp macro="">
      <xdr:nvCxnSpPr>
        <xdr:cNvPr id="61" name="直線コネクタ 60"/>
        <xdr:cNvCxnSpPr/>
      </xdr:nvCxnSpPr>
      <xdr:spPr>
        <a:xfrm flipV="1">
          <a:off x="3797300" y="6125553"/>
          <a:ext cx="8382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84917</xdr:rowOff>
    </xdr:from>
    <xdr:ext cx="534377" cy="259045"/>
    <xdr:sp macro="" textlink="">
      <xdr:nvSpPr>
        <xdr:cNvPr id="62" name="人件費平均値テキスト"/>
        <xdr:cNvSpPr txBox="1"/>
      </xdr:nvSpPr>
      <xdr:spPr>
        <a:xfrm>
          <a:off x="4686300" y="5914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153454</xdr:rowOff>
    </xdr:from>
    <xdr:to>
      <xdr:col>19</xdr:col>
      <xdr:colOff>177800</xdr:colOff>
      <xdr:row>36</xdr:row>
      <xdr:rowOff>18961</xdr:rowOff>
    </xdr:to>
    <xdr:cxnSp macro="">
      <xdr:nvCxnSpPr>
        <xdr:cNvPr id="64" name="直線コネクタ 63"/>
        <xdr:cNvCxnSpPr/>
      </xdr:nvCxnSpPr>
      <xdr:spPr>
        <a:xfrm flipV="1">
          <a:off x="2908300" y="6154204"/>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13555</xdr:rowOff>
    </xdr:from>
    <xdr:ext cx="534377" cy="259045"/>
    <xdr:sp macro="" textlink="">
      <xdr:nvSpPr>
        <xdr:cNvPr id="66" name="テキスト ボックス 65"/>
        <xdr:cNvSpPr txBox="1"/>
      </xdr:nvSpPr>
      <xdr:spPr>
        <a:xfrm>
          <a:off x="3530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17094</xdr:rowOff>
    </xdr:from>
    <xdr:to>
      <xdr:col>15</xdr:col>
      <xdr:colOff>50800</xdr:colOff>
      <xdr:row>36</xdr:row>
      <xdr:rowOff>18961</xdr:rowOff>
    </xdr:to>
    <xdr:cxnSp macro="">
      <xdr:nvCxnSpPr>
        <xdr:cNvPr id="67" name="直線コネクタ 66"/>
        <xdr:cNvCxnSpPr/>
      </xdr:nvCxnSpPr>
      <xdr:spPr>
        <a:xfrm>
          <a:off x="2019300" y="6189294"/>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12069</xdr:rowOff>
    </xdr:from>
    <xdr:ext cx="534377" cy="259045"/>
    <xdr:sp macro="" textlink="">
      <xdr:nvSpPr>
        <xdr:cNvPr id="69" name="テキスト ボックス 68"/>
        <xdr:cNvSpPr txBox="1"/>
      </xdr:nvSpPr>
      <xdr:spPr>
        <a:xfrm>
          <a:off x="2641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119355</xdr:rowOff>
    </xdr:from>
    <xdr:to>
      <xdr:col>10</xdr:col>
      <xdr:colOff>114300</xdr:colOff>
      <xdr:row>36</xdr:row>
      <xdr:rowOff>17094</xdr:rowOff>
    </xdr:to>
    <xdr:cxnSp macro="">
      <xdr:nvCxnSpPr>
        <xdr:cNvPr id="70" name="直線コネクタ 69"/>
        <xdr:cNvCxnSpPr/>
      </xdr:nvCxnSpPr>
      <xdr:spPr>
        <a:xfrm>
          <a:off x="1130300" y="5948655"/>
          <a:ext cx="889000" cy="2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9440</xdr:rowOff>
    </xdr:from>
    <xdr:ext cx="534377" cy="259045"/>
    <xdr:sp macro="" textlink="">
      <xdr:nvSpPr>
        <xdr:cNvPr id="72" name="テキスト ボックス 71"/>
        <xdr:cNvSpPr txBox="1"/>
      </xdr:nvSpPr>
      <xdr:spPr>
        <a:xfrm>
          <a:off x="1752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xdr:rowOff>
    </xdr:from>
    <xdr:to>
      <xdr:col>6</xdr:col>
      <xdr:colOff>38100</xdr:colOff>
      <xdr:row>35</xdr:row>
      <xdr:rowOff>102641</xdr:rowOff>
    </xdr:to>
    <xdr:sp macro="" textlink="">
      <xdr:nvSpPr>
        <xdr:cNvPr id="73" name="フローチャート: 判断 72"/>
        <xdr:cNvSpPr/>
      </xdr:nvSpPr>
      <xdr:spPr>
        <a:xfrm>
          <a:off x="1079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93768</xdr:rowOff>
    </xdr:from>
    <xdr:ext cx="534377" cy="259045"/>
    <xdr:sp macro="" textlink="">
      <xdr:nvSpPr>
        <xdr:cNvPr id="74" name="テキスト ボックス 73"/>
        <xdr:cNvSpPr txBox="1"/>
      </xdr:nvSpPr>
      <xdr:spPr>
        <a:xfrm>
          <a:off x="863111" y="60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74003</xdr:rowOff>
    </xdr:from>
    <xdr:to>
      <xdr:col>24</xdr:col>
      <xdr:colOff>114300</xdr:colOff>
      <xdr:row>36</xdr:row>
      <xdr:rowOff>4153</xdr:rowOff>
    </xdr:to>
    <xdr:sp macro="" textlink="">
      <xdr:nvSpPr>
        <xdr:cNvPr id="80" name="楕円 79"/>
        <xdr:cNvSpPr/>
      </xdr:nvSpPr>
      <xdr:spPr>
        <a:xfrm>
          <a:off x="4584700" y="607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52430</xdr:rowOff>
    </xdr:from>
    <xdr:ext cx="534377" cy="259045"/>
    <xdr:sp macro="" textlink="">
      <xdr:nvSpPr>
        <xdr:cNvPr id="81" name="人件費該当値テキスト"/>
        <xdr:cNvSpPr txBox="1"/>
      </xdr:nvSpPr>
      <xdr:spPr>
        <a:xfrm>
          <a:off x="4686300" y="605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102654</xdr:rowOff>
    </xdr:from>
    <xdr:to>
      <xdr:col>20</xdr:col>
      <xdr:colOff>38100</xdr:colOff>
      <xdr:row>36</xdr:row>
      <xdr:rowOff>32804</xdr:rowOff>
    </xdr:to>
    <xdr:sp macro="" textlink="">
      <xdr:nvSpPr>
        <xdr:cNvPr id="82" name="楕円 81"/>
        <xdr:cNvSpPr/>
      </xdr:nvSpPr>
      <xdr:spPr>
        <a:xfrm>
          <a:off x="3746500" y="610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23931</xdr:rowOff>
    </xdr:from>
    <xdr:ext cx="534377" cy="259045"/>
    <xdr:sp macro="" textlink="">
      <xdr:nvSpPr>
        <xdr:cNvPr id="83" name="テキスト ボックス 82"/>
        <xdr:cNvSpPr txBox="1"/>
      </xdr:nvSpPr>
      <xdr:spPr>
        <a:xfrm>
          <a:off x="3530111" y="619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139611</xdr:rowOff>
    </xdr:from>
    <xdr:to>
      <xdr:col>15</xdr:col>
      <xdr:colOff>101600</xdr:colOff>
      <xdr:row>36</xdr:row>
      <xdr:rowOff>69761</xdr:rowOff>
    </xdr:to>
    <xdr:sp macro="" textlink="">
      <xdr:nvSpPr>
        <xdr:cNvPr id="84" name="楕円 83"/>
        <xdr:cNvSpPr/>
      </xdr:nvSpPr>
      <xdr:spPr>
        <a:xfrm>
          <a:off x="2857500" y="61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60888</xdr:rowOff>
    </xdr:from>
    <xdr:ext cx="534377" cy="259045"/>
    <xdr:sp macro="" textlink="">
      <xdr:nvSpPr>
        <xdr:cNvPr id="85" name="テキスト ボックス 84"/>
        <xdr:cNvSpPr txBox="1"/>
      </xdr:nvSpPr>
      <xdr:spPr>
        <a:xfrm>
          <a:off x="2641111" y="623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137744</xdr:rowOff>
    </xdr:from>
    <xdr:to>
      <xdr:col>10</xdr:col>
      <xdr:colOff>165100</xdr:colOff>
      <xdr:row>36</xdr:row>
      <xdr:rowOff>67894</xdr:rowOff>
    </xdr:to>
    <xdr:sp macro="" textlink="">
      <xdr:nvSpPr>
        <xdr:cNvPr id="86" name="楕円 85"/>
        <xdr:cNvSpPr/>
      </xdr:nvSpPr>
      <xdr:spPr>
        <a:xfrm>
          <a:off x="1968500" y="61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59021</xdr:rowOff>
    </xdr:from>
    <xdr:ext cx="534377" cy="259045"/>
    <xdr:sp macro="" textlink="">
      <xdr:nvSpPr>
        <xdr:cNvPr id="87" name="テキスト ボックス 86"/>
        <xdr:cNvSpPr txBox="1"/>
      </xdr:nvSpPr>
      <xdr:spPr>
        <a:xfrm>
          <a:off x="1752111" y="623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68555</xdr:rowOff>
    </xdr:from>
    <xdr:to>
      <xdr:col>6</xdr:col>
      <xdr:colOff>38100</xdr:colOff>
      <xdr:row>34</xdr:row>
      <xdr:rowOff>170155</xdr:rowOff>
    </xdr:to>
    <xdr:sp macro="" textlink="">
      <xdr:nvSpPr>
        <xdr:cNvPr id="88" name="楕円 87"/>
        <xdr:cNvSpPr/>
      </xdr:nvSpPr>
      <xdr:spPr>
        <a:xfrm>
          <a:off x="1079500" y="589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15232</xdr:rowOff>
    </xdr:from>
    <xdr:ext cx="534377" cy="259045"/>
    <xdr:sp macro="" textlink="">
      <xdr:nvSpPr>
        <xdr:cNvPr id="89" name="テキスト ボックス 88"/>
        <xdr:cNvSpPr txBox="1"/>
      </xdr:nvSpPr>
      <xdr:spPr>
        <a:xfrm>
          <a:off x="863111" y="567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62564</xdr:rowOff>
    </xdr:from>
    <xdr:to>
      <xdr:col>24</xdr:col>
      <xdr:colOff>63500</xdr:colOff>
      <xdr:row>55</xdr:row>
      <xdr:rowOff>83856</xdr:rowOff>
    </xdr:to>
    <xdr:cxnSp macro="">
      <xdr:nvCxnSpPr>
        <xdr:cNvPr id="121" name="直線コネクタ 120"/>
        <xdr:cNvCxnSpPr/>
      </xdr:nvCxnSpPr>
      <xdr:spPr>
        <a:xfrm flipV="1">
          <a:off x="3797300" y="9492314"/>
          <a:ext cx="838200" cy="2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xdr:rowOff>
    </xdr:from>
    <xdr:ext cx="534377" cy="259045"/>
    <xdr:sp macro="" textlink="">
      <xdr:nvSpPr>
        <xdr:cNvPr id="122" name="物件費平均値テキスト"/>
        <xdr:cNvSpPr txBox="1"/>
      </xdr:nvSpPr>
      <xdr:spPr>
        <a:xfrm>
          <a:off x="4686300" y="960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83856</xdr:rowOff>
    </xdr:from>
    <xdr:to>
      <xdr:col>19</xdr:col>
      <xdr:colOff>177800</xdr:colOff>
      <xdr:row>55</xdr:row>
      <xdr:rowOff>109100</xdr:rowOff>
    </xdr:to>
    <xdr:cxnSp macro="">
      <xdr:nvCxnSpPr>
        <xdr:cNvPr id="124" name="直線コネクタ 123"/>
        <xdr:cNvCxnSpPr/>
      </xdr:nvCxnSpPr>
      <xdr:spPr>
        <a:xfrm flipV="1">
          <a:off x="2908300" y="9513606"/>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160367</xdr:rowOff>
    </xdr:from>
    <xdr:ext cx="534377" cy="259045"/>
    <xdr:sp macro="" textlink="">
      <xdr:nvSpPr>
        <xdr:cNvPr id="126" name="テキスト ボックス 125"/>
        <xdr:cNvSpPr txBox="1"/>
      </xdr:nvSpPr>
      <xdr:spPr>
        <a:xfrm>
          <a:off x="3530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109100</xdr:rowOff>
    </xdr:from>
    <xdr:to>
      <xdr:col>15</xdr:col>
      <xdr:colOff>50800</xdr:colOff>
      <xdr:row>55</xdr:row>
      <xdr:rowOff>120938</xdr:rowOff>
    </xdr:to>
    <xdr:cxnSp macro="">
      <xdr:nvCxnSpPr>
        <xdr:cNvPr id="127" name="直線コネクタ 126"/>
        <xdr:cNvCxnSpPr/>
      </xdr:nvCxnSpPr>
      <xdr:spPr>
        <a:xfrm flipV="1">
          <a:off x="2019300" y="9538850"/>
          <a:ext cx="889000" cy="1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77940</xdr:rowOff>
    </xdr:from>
    <xdr:ext cx="534377" cy="259045"/>
    <xdr:sp macro="" textlink="">
      <xdr:nvSpPr>
        <xdr:cNvPr id="129" name="テキスト ボックス 128"/>
        <xdr:cNvSpPr txBox="1"/>
      </xdr:nvSpPr>
      <xdr:spPr>
        <a:xfrm>
          <a:off x="2641111" y="96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108252</xdr:rowOff>
    </xdr:from>
    <xdr:to>
      <xdr:col>10</xdr:col>
      <xdr:colOff>114300</xdr:colOff>
      <xdr:row>55</xdr:row>
      <xdr:rowOff>120938</xdr:rowOff>
    </xdr:to>
    <xdr:cxnSp macro="">
      <xdr:nvCxnSpPr>
        <xdr:cNvPr id="130" name="直線コネクタ 129"/>
        <xdr:cNvCxnSpPr/>
      </xdr:nvCxnSpPr>
      <xdr:spPr>
        <a:xfrm>
          <a:off x="1130300" y="9538002"/>
          <a:ext cx="889000" cy="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160931</xdr:rowOff>
    </xdr:from>
    <xdr:ext cx="534377" cy="259045"/>
    <xdr:sp macro="" textlink="">
      <xdr:nvSpPr>
        <xdr:cNvPr id="132" name="テキスト ボックス 131"/>
        <xdr:cNvSpPr txBox="1"/>
      </xdr:nvSpPr>
      <xdr:spPr>
        <a:xfrm>
          <a:off x="1752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38902</xdr:rowOff>
    </xdr:from>
    <xdr:to>
      <xdr:col>6</xdr:col>
      <xdr:colOff>38100</xdr:colOff>
      <xdr:row>56</xdr:row>
      <xdr:rowOff>140502</xdr:rowOff>
    </xdr:to>
    <xdr:sp macro="" textlink="">
      <xdr:nvSpPr>
        <xdr:cNvPr id="133" name="フローチャート: 判断 132"/>
        <xdr:cNvSpPr/>
      </xdr:nvSpPr>
      <xdr:spPr>
        <a:xfrm>
          <a:off x="1079500" y="96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131629</xdr:rowOff>
    </xdr:from>
    <xdr:ext cx="534377" cy="259045"/>
    <xdr:sp macro="" textlink="">
      <xdr:nvSpPr>
        <xdr:cNvPr id="134" name="テキスト ボックス 133"/>
        <xdr:cNvSpPr txBox="1"/>
      </xdr:nvSpPr>
      <xdr:spPr>
        <a:xfrm>
          <a:off x="863111" y="973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11764</xdr:rowOff>
    </xdr:from>
    <xdr:to>
      <xdr:col>24</xdr:col>
      <xdr:colOff>114300</xdr:colOff>
      <xdr:row>55</xdr:row>
      <xdr:rowOff>113364</xdr:rowOff>
    </xdr:to>
    <xdr:sp macro="" textlink="">
      <xdr:nvSpPr>
        <xdr:cNvPr id="140" name="楕円 139"/>
        <xdr:cNvSpPr/>
      </xdr:nvSpPr>
      <xdr:spPr>
        <a:xfrm>
          <a:off x="4584700" y="944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34641</xdr:rowOff>
    </xdr:from>
    <xdr:ext cx="534377" cy="259045"/>
    <xdr:sp macro="" textlink="">
      <xdr:nvSpPr>
        <xdr:cNvPr id="141" name="物件費該当値テキスト"/>
        <xdr:cNvSpPr txBox="1"/>
      </xdr:nvSpPr>
      <xdr:spPr>
        <a:xfrm>
          <a:off x="4686300" y="929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33056</xdr:rowOff>
    </xdr:from>
    <xdr:to>
      <xdr:col>20</xdr:col>
      <xdr:colOff>38100</xdr:colOff>
      <xdr:row>55</xdr:row>
      <xdr:rowOff>134656</xdr:rowOff>
    </xdr:to>
    <xdr:sp macro="" textlink="">
      <xdr:nvSpPr>
        <xdr:cNvPr id="142" name="楕円 141"/>
        <xdr:cNvSpPr/>
      </xdr:nvSpPr>
      <xdr:spPr>
        <a:xfrm>
          <a:off x="3746500" y="946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151183</xdr:rowOff>
    </xdr:from>
    <xdr:ext cx="534377" cy="259045"/>
    <xdr:sp macro="" textlink="">
      <xdr:nvSpPr>
        <xdr:cNvPr id="143" name="テキスト ボックス 142"/>
        <xdr:cNvSpPr txBox="1"/>
      </xdr:nvSpPr>
      <xdr:spPr>
        <a:xfrm>
          <a:off x="3530111" y="923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58300</xdr:rowOff>
    </xdr:from>
    <xdr:to>
      <xdr:col>15</xdr:col>
      <xdr:colOff>101600</xdr:colOff>
      <xdr:row>55</xdr:row>
      <xdr:rowOff>159900</xdr:rowOff>
    </xdr:to>
    <xdr:sp macro="" textlink="">
      <xdr:nvSpPr>
        <xdr:cNvPr id="144" name="楕円 143"/>
        <xdr:cNvSpPr/>
      </xdr:nvSpPr>
      <xdr:spPr>
        <a:xfrm>
          <a:off x="2857500" y="94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4977</xdr:rowOff>
    </xdr:from>
    <xdr:ext cx="534377" cy="259045"/>
    <xdr:sp macro="" textlink="">
      <xdr:nvSpPr>
        <xdr:cNvPr id="145" name="テキスト ボックス 144"/>
        <xdr:cNvSpPr txBox="1"/>
      </xdr:nvSpPr>
      <xdr:spPr>
        <a:xfrm>
          <a:off x="2641111" y="926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70138</xdr:rowOff>
    </xdr:from>
    <xdr:to>
      <xdr:col>10</xdr:col>
      <xdr:colOff>165100</xdr:colOff>
      <xdr:row>56</xdr:row>
      <xdr:rowOff>288</xdr:rowOff>
    </xdr:to>
    <xdr:sp macro="" textlink="">
      <xdr:nvSpPr>
        <xdr:cNvPr id="146" name="楕円 145"/>
        <xdr:cNvSpPr/>
      </xdr:nvSpPr>
      <xdr:spPr>
        <a:xfrm>
          <a:off x="1968500" y="949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162865</xdr:rowOff>
    </xdr:from>
    <xdr:ext cx="534377" cy="259045"/>
    <xdr:sp macro="" textlink="">
      <xdr:nvSpPr>
        <xdr:cNvPr id="147" name="テキスト ボックス 146"/>
        <xdr:cNvSpPr txBox="1"/>
      </xdr:nvSpPr>
      <xdr:spPr>
        <a:xfrm>
          <a:off x="1752111" y="959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57452</xdr:rowOff>
    </xdr:from>
    <xdr:to>
      <xdr:col>6</xdr:col>
      <xdr:colOff>38100</xdr:colOff>
      <xdr:row>55</xdr:row>
      <xdr:rowOff>159052</xdr:rowOff>
    </xdr:to>
    <xdr:sp macro="" textlink="">
      <xdr:nvSpPr>
        <xdr:cNvPr id="148" name="楕円 147"/>
        <xdr:cNvSpPr/>
      </xdr:nvSpPr>
      <xdr:spPr>
        <a:xfrm>
          <a:off x="1079500" y="948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4129</xdr:rowOff>
    </xdr:from>
    <xdr:ext cx="534377" cy="259045"/>
    <xdr:sp macro="" textlink="">
      <xdr:nvSpPr>
        <xdr:cNvPr id="149" name="テキスト ボックス 148"/>
        <xdr:cNvSpPr txBox="1"/>
      </xdr:nvSpPr>
      <xdr:spPr>
        <a:xfrm>
          <a:off x="863111" y="926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70358</xdr:rowOff>
    </xdr:from>
    <xdr:to>
      <xdr:col>24</xdr:col>
      <xdr:colOff>63500</xdr:colOff>
      <xdr:row>76</xdr:row>
      <xdr:rowOff>120867</xdr:rowOff>
    </xdr:to>
    <xdr:cxnSp macro="">
      <xdr:nvCxnSpPr>
        <xdr:cNvPr id="180" name="直線コネクタ 179"/>
        <xdr:cNvCxnSpPr/>
      </xdr:nvCxnSpPr>
      <xdr:spPr>
        <a:xfrm flipV="1">
          <a:off x="3797300" y="13100558"/>
          <a:ext cx="838200" cy="5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43814</xdr:rowOff>
    </xdr:from>
    <xdr:ext cx="469744" cy="259045"/>
    <xdr:sp macro="" textlink="">
      <xdr:nvSpPr>
        <xdr:cNvPr id="181" name="維持補修費平均値テキスト"/>
        <xdr:cNvSpPr txBox="1"/>
      </xdr:nvSpPr>
      <xdr:spPr>
        <a:xfrm>
          <a:off x="4686300" y="1324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114990</xdr:rowOff>
    </xdr:from>
    <xdr:to>
      <xdr:col>19</xdr:col>
      <xdr:colOff>177800</xdr:colOff>
      <xdr:row>76</xdr:row>
      <xdr:rowOff>120867</xdr:rowOff>
    </xdr:to>
    <xdr:cxnSp macro="">
      <xdr:nvCxnSpPr>
        <xdr:cNvPr id="183" name="直線コネクタ 182"/>
        <xdr:cNvCxnSpPr/>
      </xdr:nvCxnSpPr>
      <xdr:spPr>
        <a:xfrm>
          <a:off x="2908300" y="13145190"/>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166169</xdr:rowOff>
    </xdr:from>
    <xdr:ext cx="469744" cy="259045"/>
    <xdr:sp macro="" textlink="">
      <xdr:nvSpPr>
        <xdr:cNvPr id="185" name="テキスト ボックス 184"/>
        <xdr:cNvSpPr txBox="1"/>
      </xdr:nvSpPr>
      <xdr:spPr>
        <a:xfrm>
          <a:off x="3562428" y="133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114990</xdr:rowOff>
    </xdr:from>
    <xdr:to>
      <xdr:col>15</xdr:col>
      <xdr:colOff>50800</xdr:colOff>
      <xdr:row>77</xdr:row>
      <xdr:rowOff>10922</xdr:rowOff>
    </xdr:to>
    <xdr:cxnSp macro="">
      <xdr:nvCxnSpPr>
        <xdr:cNvPr id="186" name="直線コネクタ 185"/>
        <xdr:cNvCxnSpPr/>
      </xdr:nvCxnSpPr>
      <xdr:spPr>
        <a:xfrm flipV="1">
          <a:off x="2019300" y="13145190"/>
          <a:ext cx="889000" cy="6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142983</xdr:rowOff>
    </xdr:from>
    <xdr:ext cx="469744" cy="259045"/>
    <xdr:sp macro="" textlink="">
      <xdr:nvSpPr>
        <xdr:cNvPr id="188" name="テキスト ボックス 187"/>
        <xdr:cNvSpPr txBox="1"/>
      </xdr:nvSpPr>
      <xdr:spPr>
        <a:xfrm>
          <a:off x="2673428"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10922</xdr:rowOff>
    </xdr:from>
    <xdr:to>
      <xdr:col>10</xdr:col>
      <xdr:colOff>114300</xdr:colOff>
      <xdr:row>77</xdr:row>
      <xdr:rowOff>48151</xdr:rowOff>
    </xdr:to>
    <xdr:cxnSp macro="">
      <xdr:nvCxnSpPr>
        <xdr:cNvPr id="189" name="直線コネクタ 188"/>
        <xdr:cNvCxnSpPr/>
      </xdr:nvCxnSpPr>
      <xdr:spPr>
        <a:xfrm flipV="1">
          <a:off x="1130300" y="13212572"/>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128288</xdr:rowOff>
    </xdr:from>
    <xdr:ext cx="469744" cy="259045"/>
    <xdr:sp macro="" textlink="">
      <xdr:nvSpPr>
        <xdr:cNvPr id="191" name="テキスト ボックス 190"/>
        <xdr:cNvSpPr txBox="1"/>
      </xdr:nvSpPr>
      <xdr:spPr>
        <a:xfrm>
          <a:off x="1784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944</xdr:rowOff>
    </xdr:from>
    <xdr:to>
      <xdr:col>6</xdr:col>
      <xdr:colOff>38100</xdr:colOff>
      <xdr:row>77</xdr:row>
      <xdr:rowOff>102544</xdr:rowOff>
    </xdr:to>
    <xdr:sp macro="" textlink="">
      <xdr:nvSpPr>
        <xdr:cNvPr id="192" name="フローチャート: 判断 191"/>
        <xdr:cNvSpPr/>
      </xdr:nvSpPr>
      <xdr:spPr>
        <a:xfrm>
          <a:off x="1079500" y="1320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93671</xdr:rowOff>
    </xdr:from>
    <xdr:ext cx="469744" cy="259045"/>
    <xdr:sp macro="" textlink="">
      <xdr:nvSpPr>
        <xdr:cNvPr id="193" name="テキスト ボックス 192"/>
        <xdr:cNvSpPr txBox="1"/>
      </xdr:nvSpPr>
      <xdr:spPr>
        <a:xfrm>
          <a:off x="895428" y="1329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19558</xdr:rowOff>
    </xdr:from>
    <xdr:to>
      <xdr:col>24</xdr:col>
      <xdr:colOff>114300</xdr:colOff>
      <xdr:row>76</xdr:row>
      <xdr:rowOff>121158</xdr:rowOff>
    </xdr:to>
    <xdr:sp macro="" textlink="">
      <xdr:nvSpPr>
        <xdr:cNvPr id="199" name="楕円 198"/>
        <xdr:cNvSpPr/>
      </xdr:nvSpPr>
      <xdr:spPr>
        <a:xfrm>
          <a:off x="4584700" y="1304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42435</xdr:rowOff>
    </xdr:from>
    <xdr:ext cx="469744" cy="259045"/>
    <xdr:sp macro="" textlink="">
      <xdr:nvSpPr>
        <xdr:cNvPr id="200" name="維持補修費該当値テキスト"/>
        <xdr:cNvSpPr txBox="1"/>
      </xdr:nvSpPr>
      <xdr:spPr>
        <a:xfrm>
          <a:off x="4686300" y="1290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70067</xdr:rowOff>
    </xdr:from>
    <xdr:to>
      <xdr:col>20</xdr:col>
      <xdr:colOff>38100</xdr:colOff>
      <xdr:row>77</xdr:row>
      <xdr:rowOff>217</xdr:rowOff>
    </xdr:to>
    <xdr:sp macro="" textlink="">
      <xdr:nvSpPr>
        <xdr:cNvPr id="201" name="楕円 200"/>
        <xdr:cNvSpPr/>
      </xdr:nvSpPr>
      <xdr:spPr>
        <a:xfrm>
          <a:off x="3746500" y="1310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16745</xdr:rowOff>
    </xdr:from>
    <xdr:ext cx="469744" cy="259045"/>
    <xdr:sp macro="" textlink="">
      <xdr:nvSpPr>
        <xdr:cNvPr id="202" name="テキスト ボックス 201"/>
        <xdr:cNvSpPr txBox="1"/>
      </xdr:nvSpPr>
      <xdr:spPr>
        <a:xfrm>
          <a:off x="3562428" y="1287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64190</xdr:rowOff>
    </xdr:from>
    <xdr:to>
      <xdr:col>15</xdr:col>
      <xdr:colOff>101600</xdr:colOff>
      <xdr:row>76</xdr:row>
      <xdr:rowOff>165790</xdr:rowOff>
    </xdr:to>
    <xdr:sp macro="" textlink="">
      <xdr:nvSpPr>
        <xdr:cNvPr id="203" name="楕円 202"/>
        <xdr:cNvSpPr/>
      </xdr:nvSpPr>
      <xdr:spPr>
        <a:xfrm>
          <a:off x="2857500" y="130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10866</xdr:rowOff>
    </xdr:from>
    <xdr:ext cx="469744" cy="259045"/>
    <xdr:sp macro="" textlink="">
      <xdr:nvSpPr>
        <xdr:cNvPr id="204" name="テキスト ボックス 203"/>
        <xdr:cNvSpPr txBox="1"/>
      </xdr:nvSpPr>
      <xdr:spPr>
        <a:xfrm>
          <a:off x="2673428" y="1286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131572</xdr:rowOff>
    </xdr:from>
    <xdr:to>
      <xdr:col>10</xdr:col>
      <xdr:colOff>165100</xdr:colOff>
      <xdr:row>77</xdr:row>
      <xdr:rowOff>61722</xdr:rowOff>
    </xdr:to>
    <xdr:sp macro="" textlink="">
      <xdr:nvSpPr>
        <xdr:cNvPr id="205" name="楕円 204"/>
        <xdr:cNvSpPr/>
      </xdr:nvSpPr>
      <xdr:spPr>
        <a:xfrm>
          <a:off x="1968500" y="131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78249</xdr:rowOff>
    </xdr:from>
    <xdr:ext cx="469744" cy="259045"/>
    <xdr:sp macro="" textlink="">
      <xdr:nvSpPr>
        <xdr:cNvPr id="206" name="テキスト ボックス 205"/>
        <xdr:cNvSpPr txBox="1"/>
      </xdr:nvSpPr>
      <xdr:spPr>
        <a:xfrm>
          <a:off x="1784428" y="1293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168801</xdr:rowOff>
    </xdr:from>
    <xdr:to>
      <xdr:col>6</xdr:col>
      <xdr:colOff>38100</xdr:colOff>
      <xdr:row>77</xdr:row>
      <xdr:rowOff>98951</xdr:rowOff>
    </xdr:to>
    <xdr:sp macro="" textlink="">
      <xdr:nvSpPr>
        <xdr:cNvPr id="207" name="楕円 206"/>
        <xdr:cNvSpPr/>
      </xdr:nvSpPr>
      <xdr:spPr>
        <a:xfrm>
          <a:off x="1079500" y="1319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115478</xdr:rowOff>
    </xdr:from>
    <xdr:ext cx="469744" cy="259045"/>
    <xdr:sp macro="" textlink="">
      <xdr:nvSpPr>
        <xdr:cNvPr id="208" name="テキスト ボックス 207"/>
        <xdr:cNvSpPr txBox="1"/>
      </xdr:nvSpPr>
      <xdr:spPr>
        <a:xfrm>
          <a:off x="895428" y="1297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5" name="テキスト ボックス 224"/>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112996</xdr:rowOff>
    </xdr:from>
    <xdr:to>
      <xdr:col>24</xdr:col>
      <xdr:colOff>62865</xdr:colOff>
      <xdr:row>98</xdr:row>
      <xdr:rowOff>140757</xdr:rowOff>
    </xdr:to>
    <xdr:cxnSp macro="">
      <xdr:nvCxnSpPr>
        <xdr:cNvPr id="237" name="直線コネクタ 236"/>
        <xdr:cNvCxnSpPr/>
      </xdr:nvCxnSpPr>
      <xdr:spPr>
        <a:xfrm flipV="1">
          <a:off x="4633595" y="15543496"/>
          <a:ext cx="1270" cy="139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144584</xdr:rowOff>
    </xdr:from>
    <xdr:ext cx="534377" cy="259045"/>
    <xdr:sp macro="" textlink="">
      <xdr:nvSpPr>
        <xdr:cNvPr id="238" name="扶助費最小値テキスト"/>
        <xdr:cNvSpPr txBox="1"/>
      </xdr:nvSpPr>
      <xdr:spPr>
        <a:xfrm>
          <a:off x="4686300" y="169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140757</xdr:rowOff>
    </xdr:from>
    <xdr:to>
      <xdr:col>24</xdr:col>
      <xdr:colOff>152400</xdr:colOff>
      <xdr:row>98</xdr:row>
      <xdr:rowOff>140757</xdr:rowOff>
    </xdr:to>
    <xdr:cxnSp macro="">
      <xdr:nvCxnSpPr>
        <xdr:cNvPr id="239" name="直線コネクタ 238"/>
        <xdr:cNvCxnSpPr/>
      </xdr:nvCxnSpPr>
      <xdr:spPr>
        <a:xfrm>
          <a:off x="4546600" y="1694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59673</xdr:rowOff>
    </xdr:from>
    <xdr:ext cx="599010" cy="259045"/>
    <xdr:sp macro="" textlink="">
      <xdr:nvSpPr>
        <xdr:cNvPr id="240" name="扶助費最大値テキスト"/>
        <xdr:cNvSpPr txBox="1"/>
      </xdr:nvSpPr>
      <xdr:spPr>
        <a:xfrm>
          <a:off x="4686300" y="153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112996</xdr:rowOff>
    </xdr:from>
    <xdr:to>
      <xdr:col>24</xdr:col>
      <xdr:colOff>152400</xdr:colOff>
      <xdr:row>90</xdr:row>
      <xdr:rowOff>112996</xdr:rowOff>
    </xdr:to>
    <xdr:cxnSp macro="">
      <xdr:nvCxnSpPr>
        <xdr:cNvPr id="241" name="直線コネクタ 240"/>
        <xdr:cNvCxnSpPr/>
      </xdr:nvCxnSpPr>
      <xdr:spPr>
        <a:xfrm>
          <a:off x="4546600" y="1554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116697</xdr:rowOff>
    </xdr:from>
    <xdr:to>
      <xdr:col>24</xdr:col>
      <xdr:colOff>63500</xdr:colOff>
      <xdr:row>93</xdr:row>
      <xdr:rowOff>22414</xdr:rowOff>
    </xdr:to>
    <xdr:cxnSp macro="">
      <xdr:nvCxnSpPr>
        <xdr:cNvPr id="242" name="直線コネクタ 241"/>
        <xdr:cNvCxnSpPr/>
      </xdr:nvCxnSpPr>
      <xdr:spPr>
        <a:xfrm flipV="1">
          <a:off x="3797300" y="15890097"/>
          <a:ext cx="838200" cy="7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149680</xdr:rowOff>
    </xdr:from>
    <xdr:ext cx="599010" cy="259045"/>
    <xdr:sp macro="" textlink="">
      <xdr:nvSpPr>
        <xdr:cNvPr id="243" name="扶助費平均値テキスト"/>
        <xdr:cNvSpPr txBox="1"/>
      </xdr:nvSpPr>
      <xdr:spPr>
        <a:xfrm>
          <a:off x="4686300" y="16437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171253</xdr:rowOff>
    </xdr:from>
    <xdr:to>
      <xdr:col>24</xdr:col>
      <xdr:colOff>114300</xdr:colOff>
      <xdr:row>96</xdr:row>
      <xdr:rowOff>101403</xdr:rowOff>
    </xdr:to>
    <xdr:sp macro="" textlink="">
      <xdr:nvSpPr>
        <xdr:cNvPr id="244" name="フローチャート: 判断 243"/>
        <xdr:cNvSpPr/>
      </xdr:nvSpPr>
      <xdr:spPr>
        <a:xfrm>
          <a:off x="4584700" y="164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22414</xdr:rowOff>
    </xdr:from>
    <xdr:to>
      <xdr:col>19</xdr:col>
      <xdr:colOff>177800</xdr:colOff>
      <xdr:row>93</xdr:row>
      <xdr:rowOff>37945</xdr:rowOff>
    </xdr:to>
    <xdr:cxnSp macro="">
      <xdr:nvCxnSpPr>
        <xdr:cNvPr id="245" name="直線コネクタ 244"/>
        <xdr:cNvCxnSpPr/>
      </xdr:nvCxnSpPr>
      <xdr:spPr>
        <a:xfrm flipV="1">
          <a:off x="2908300" y="15967264"/>
          <a:ext cx="889000" cy="1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70969</xdr:rowOff>
    </xdr:from>
    <xdr:to>
      <xdr:col>20</xdr:col>
      <xdr:colOff>38100</xdr:colOff>
      <xdr:row>97</xdr:row>
      <xdr:rowOff>1119</xdr:rowOff>
    </xdr:to>
    <xdr:sp macro="" textlink="">
      <xdr:nvSpPr>
        <xdr:cNvPr id="246" name="フローチャート: 判断 245"/>
        <xdr:cNvSpPr/>
      </xdr:nvSpPr>
      <xdr:spPr>
        <a:xfrm>
          <a:off x="3746500" y="1653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163696</xdr:rowOff>
    </xdr:from>
    <xdr:ext cx="534377" cy="259045"/>
    <xdr:sp macro="" textlink="">
      <xdr:nvSpPr>
        <xdr:cNvPr id="247" name="テキスト ボックス 246"/>
        <xdr:cNvSpPr txBox="1"/>
      </xdr:nvSpPr>
      <xdr:spPr>
        <a:xfrm>
          <a:off x="3530111" y="1662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37945</xdr:rowOff>
    </xdr:from>
    <xdr:to>
      <xdr:col>15</xdr:col>
      <xdr:colOff>50800</xdr:colOff>
      <xdr:row>93</xdr:row>
      <xdr:rowOff>109796</xdr:rowOff>
    </xdr:to>
    <xdr:cxnSp macro="">
      <xdr:nvCxnSpPr>
        <xdr:cNvPr id="248" name="直線コネクタ 247"/>
        <xdr:cNvCxnSpPr/>
      </xdr:nvCxnSpPr>
      <xdr:spPr>
        <a:xfrm flipV="1">
          <a:off x="2019300" y="15982795"/>
          <a:ext cx="889000" cy="7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95172</xdr:rowOff>
    </xdr:from>
    <xdr:to>
      <xdr:col>15</xdr:col>
      <xdr:colOff>101600</xdr:colOff>
      <xdr:row>97</xdr:row>
      <xdr:rowOff>25322</xdr:rowOff>
    </xdr:to>
    <xdr:sp macro="" textlink="">
      <xdr:nvSpPr>
        <xdr:cNvPr id="249" name="フローチャート: 判断 248"/>
        <xdr:cNvSpPr/>
      </xdr:nvSpPr>
      <xdr:spPr>
        <a:xfrm>
          <a:off x="2857500" y="165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16449</xdr:rowOff>
    </xdr:from>
    <xdr:ext cx="534377" cy="259045"/>
    <xdr:sp macro="" textlink="">
      <xdr:nvSpPr>
        <xdr:cNvPr id="250" name="テキスト ボックス 249"/>
        <xdr:cNvSpPr txBox="1"/>
      </xdr:nvSpPr>
      <xdr:spPr>
        <a:xfrm>
          <a:off x="2641111" y="1664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109796</xdr:rowOff>
    </xdr:from>
    <xdr:to>
      <xdr:col>10</xdr:col>
      <xdr:colOff>114300</xdr:colOff>
      <xdr:row>93</xdr:row>
      <xdr:rowOff>152902</xdr:rowOff>
    </xdr:to>
    <xdr:cxnSp macro="">
      <xdr:nvCxnSpPr>
        <xdr:cNvPr id="251" name="直線コネクタ 250"/>
        <xdr:cNvCxnSpPr/>
      </xdr:nvCxnSpPr>
      <xdr:spPr>
        <a:xfrm flipV="1">
          <a:off x="1130300" y="16054646"/>
          <a:ext cx="889000" cy="4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135877</xdr:rowOff>
    </xdr:from>
    <xdr:to>
      <xdr:col>10</xdr:col>
      <xdr:colOff>165100</xdr:colOff>
      <xdr:row>97</xdr:row>
      <xdr:rowOff>66027</xdr:rowOff>
    </xdr:to>
    <xdr:sp macro="" textlink="">
      <xdr:nvSpPr>
        <xdr:cNvPr id="252" name="フローチャート: 判断 251"/>
        <xdr:cNvSpPr/>
      </xdr:nvSpPr>
      <xdr:spPr>
        <a:xfrm>
          <a:off x="1968500" y="165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57154</xdr:rowOff>
    </xdr:from>
    <xdr:ext cx="534377" cy="259045"/>
    <xdr:sp macro="" textlink="">
      <xdr:nvSpPr>
        <xdr:cNvPr id="253" name="テキスト ボックス 252"/>
        <xdr:cNvSpPr txBox="1"/>
      </xdr:nvSpPr>
      <xdr:spPr>
        <a:xfrm>
          <a:off x="1752111" y="1668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45681</xdr:rowOff>
    </xdr:from>
    <xdr:to>
      <xdr:col>6</xdr:col>
      <xdr:colOff>38100</xdr:colOff>
      <xdr:row>96</xdr:row>
      <xdr:rowOff>147281</xdr:rowOff>
    </xdr:to>
    <xdr:sp macro="" textlink="">
      <xdr:nvSpPr>
        <xdr:cNvPr id="254" name="フローチャート: 判断 253"/>
        <xdr:cNvSpPr/>
      </xdr:nvSpPr>
      <xdr:spPr>
        <a:xfrm>
          <a:off x="1079500" y="1650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138408</xdr:rowOff>
    </xdr:from>
    <xdr:ext cx="534377" cy="259045"/>
    <xdr:sp macro="" textlink="">
      <xdr:nvSpPr>
        <xdr:cNvPr id="255" name="テキスト ボックス 254"/>
        <xdr:cNvSpPr txBox="1"/>
      </xdr:nvSpPr>
      <xdr:spPr>
        <a:xfrm>
          <a:off x="863111" y="1659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65897</xdr:rowOff>
    </xdr:from>
    <xdr:to>
      <xdr:col>24</xdr:col>
      <xdr:colOff>114300</xdr:colOff>
      <xdr:row>92</xdr:row>
      <xdr:rowOff>167497</xdr:rowOff>
    </xdr:to>
    <xdr:sp macro="" textlink="">
      <xdr:nvSpPr>
        <xdr:cNvPr id="261" name="楕円 260"/>
        <xdr:cNvSpPr/>
      </xdr:nvSpPr>
      <xdr:spPr>
        <a:xfrm>
          <a:off x="4584700" y="1583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88774</xdr:rowOff>
    </xdr:from>
    <xdr:ext cx="599010" cy="259045"/>
    <xdr:sp macro="" textlink="">
      <xdr:nvSpPr>
        <xdr:cNvPr id="262" name="扶助費該当値テキスト"/>
        <xdr:cNvSpPr txBox="1"/>
      </xdr:nvSpPr>
      <xdr:spPr>
        <a:xfrm>
          <a:off x="4686300" y="1569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143064</xdr:rowOff>
    </xdr:from>
    <xdr:to>
      <xdr:col>20</xdr:col>
      <xdr:colOff>38100</xdr:colOff>
      <xdr:row>93</xdr:row>
      <xdr:rowOff>73214</xdr:rowOff>
    </xdr:to>
    <xdr:sp macro="" textlink="">
      <xdr:nvSpPr>
        <xdr:cNvPr id="263" name="楕円 262"/>
        <xdr:cNvSpPr/>
      </xdr:nvSpPr>
      <xdr:spPr>
        <a:xfrm>
          <a:off x="3746500" y="1591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89741</xdr:rowOff>
    </xdr:from>
    <xdr:ext cx="599010" cy="259045"/>
    <xdr:sp macro="" textlink="">
      <xdr:nvSpPr>
        <xdr:cNvPr id="264" name="テキスト ボックス 263"/>
        <xdr:cNvSpPr txBox="1"/>
      </xdr:nvSpPr>
      <xdr:spPr>
        <a:xfrm>
          <a:off x="3497795" y="1569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158595</xdr:rowOff>
    </xdr:from>
    <xdr:to>
      <xdr:col>15</xdr:col>
      <xdr:colOff>101600</xdr:colOff>
      <xdr:row>93</xdr:row>
      <xdr:rowOff>88745</xdr:rowOff>
    </xdr:to>
    <xdr:sp macro="" textlink="">
      <xdr:nvSpPr>
        <xdr:cNvPr id="265" name="楕円 264"/>
        <xdr:cNvSpPr/>
      </xdr:nvSpPr>
      <xdr:spPr>
        <a:xfrm>
          <a:off x="2857500" y="1593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105272</xdr:rowOff>
    </xdr:from>
    <xdr:ext cx="599010" cy="259045"/>
    <xdr:sp macro="" textlink="">
      <xdr:nvSpPr>
        <xdr:cNvPr id="266" name="テキスト ボックス 265"/>
        <xdr:cNvSpPr txBox="1"/>
      </xdr:nvSpPr>
      <xdr:spPr>
        <a:xfrm>
          <a:off x="2608795" y="1570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58996</xdr:rowOff>
    </xdr:from>
    <xdr:to>
      <xdr:col>10</xdr:col>
      <xdr:colOff>165100</xdr:colOff>
      <xdr:row>93</xdr:row>
      <xdr:rowOff>160596</xdr:rowOff>
    </xdr:to>
    <xdr:sp macro="" textlink="">
      <xdr:nvSpPr>
        <xdr:cNvPr id="267" name="楕円 266"/>
        <xdr:cNvSpPr/>
      </xdr:nvSpPr>
      <xdr:spPr>
        <a:xfrm>
          <a:off x="1968500" y="1600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5673</xdr:rowOff>
    </xdr:from>
    <xdr:ext cx="599010" cy="259045"/>
    <xdr:sp macro="" textlink="">
      <xdr:nvSpPr>
        <xdr:cNvPr id="268" name="テキスト ボックス 267"/>
        <xdr:cNvSpPr txBox="1"/>
      </xdr:nvSpPr>
      <xdr:spPr>
        <a:xfrm>
          <a:off x="1719795" y="1577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102102</xdr:rowOff>
    </xdr:from>
    <xdr:to>
      <xdr:col>6</xdr:col>
      <xdr:colOff>38100</xdr:colOff>
      <xdr:row>94</xdr:row>
      <xdr:rowOff>32252</xdr:rowOff>
    </xdr:to>
    <xdr:sp macro="" textlink="">
      <xdr:nvSpPr>
        <xdr:cNvPr id="269" name="楕円 268"/>
        <xdr:cNvSpPr/>
      </xdr:nvSpPr>
      <xdr:spPr>
        <a:xfrm>
          <a:off x="1079500" y="1604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48779</xdr:rowOff>
    </xdr:from>
    <xdr:ext cx="599010" cy="259045"/>
    <xdr:sp macro="" textlink="">
      <xdr:nvSpPr>
        <xdr:cNvPr id="270" name="テキスト ボックス 269"/>
        <xdr:cNvSpPr txBox="1"/>
      </xdr:nvSpPr>
      <xdr:spPr>
        <a:xfrm>
          <a:off x="830795" y="1582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9" name="テキスト ボックス 28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1" name="テキスト ボックス 29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5" name="直線コネクタ 294"/>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6" name="補助費等最小値テキスト"/>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7" name="直線コネクタ 296"/>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8" name="補助費等最大値テキスト"/>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9" name="直線コネクタ 298"/>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73368</xdr:rowOff>
    </xdr:from>
    <xdr:to>
      <xdr:col>55</xdr:col>
      <xdr:colOff>0</xdr:colOff>
      <xdr:row>34</xdr:row>
      <xdr:rowOff>88341</xdr:rowOff>
    </xdr:to>
    <xdr:cxnSp macro="">
      <xdr:nvCxnSpPr>
        <xdr:cNvPr id="300" name="直線コネクタ 299"/>
        <xdr:cNvCxnSpPr/>
      </xdr:nvCxnSpPr>
      <xdr:spPr>
        <a:xfrm flipV="1">
          <a:off x="9639300" y="5902668"/>
          <a:ext cx="8382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96931</xdr:rowOff>
    </xdr:from>
    <xdr:ext cx="534377" cy="259045"/>
    <xdr:sp macro="" textlink="">
      <xdr:nvSpPr>
        <xdr:cNvPr id="301" name="補助費等平均値テキスト"/>
        <xdr:cNvSpPr txBox="1"/>
      </xdr:nvSpPr>
      <xdr:spPr>
        <a:xfrm>
          <a:off x="10528300" y="592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302" name="フローチャート: 判断 301"/>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68148</xdr:rowOff>
    </xdr:from>
    <xdr:to>
      <xdr:col>50</xdr:col>
      <xdr:colOff>114300</xdr:colOff>
      <xdr:row>34</xdr:row>
      <xdr:rowOff>88341</xdr:rowOff>
    </xdr:to>
    <xdr:cxnSp macro="">
      <xdr:nvCxnSpPr>
        <xdr:cNvPr id="303" name="直線コネクタ 302"/>
        <xdr:cNvCxnSpPr/>
      </xdr:nvCxnSpPr>
      <xdr:spPr>
        <a:xfrm>
          <a:off x="8750300" y="5897448"/>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4" name="フローチャート: 判断 303"/>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89806</xdr:rowOff>
    </xdr:from>
    <xdr:ext cx="534377" cy="259045"/>
    <xdr:sp macro="" textlink="">
      <xdr:nvSpPr>
        <xdr:cNvPr id="305" name="テキスト ボックス 304"/>
        <xdr:cNvSpPr txBox="1"/>
      </xdr:nvSpPr>
      <xdr:spPr>
        <a:xfrm>
          <a:off x="9372111" y="609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44488</xdr:rowOff>
    </xdr:from>
    <xdr:to>
      <xdr:col>45</xdr:col>
      <xdr:colOff>177800</xdr:colOff>
      <xdr:row>34</xdr:row>
      <xdr:rowOff>68148</xdr:rowOff>
    </xdr:to>
    <xdr:cxnSp macro="">
      <xdr:nvCxnSpPr>
        <xdr:cNvPr id="306" name="直線コネクタ 305"/>
        <xdr:cNvCxnSpPr/>
      </xdr:nvCxnSpPr>
      <xdr:spPr>
        <a:xfrm>
          <a:off x="7861300" y="5873788"/>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7" name="フローチャート: 判断 306"/>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128020</xdr:rowOff>
    </xdr:from>
    <xdr:ext cx="534377" cy="259045"/>
    <xdr:sp macro="" textlink="">
      <xdr:nvSpPr>
        <xdr:cNvPr id="308" name="テキスト ボックス 307"/>
        <xdr:cNvSpPr txBox="1"/>
      </xdr:nvSpPr>
      <xdr:spPr>
        <a:xfrm>
          <a:off x="8483111" y="61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166980</xdr:rowOff>
    </xdr:from>
    <xdr:to>
      <xdr:col>41</xdr:col>
      <xdr:colOff>50800</xdr:colOff>
      <xdr:row>34</xdr:row>
      <xdr:rowOff>44488</xdr:rowOff>
    </xdr:to>
    <xdr:cxnSp macro="">
      <xdr:nvCxnSpPr>
        <xdr:cNvPr id="309" name="直線コネクタ 308"/>
        <xdr:cNvCxnSpPr/>
      </xdr:nvCxnSpPr>
      <xdr:spPr>
        <a:xfrm>
          <a:off x="6972300" y="5824830"/>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10" name="フローチャート: 判断 309"/>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149661</xdr:rowOff>
    </xdr:from>
    <xdr:ext cx="534377" cy="259045"/>
    <xdr:sp macro="" textlink="">
      <xdr:nvSpPr>
        <xdr:cNvPr id="311" name="テキスト ボックス 310"/>
        <xdr:cNvSpPr txBox="1"/>
      </xdr:nvSpPr>
      <xdr:spPr>
        <a:xfrm>
          <a:off x="7594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135382</xdr:rowOff>
    </xdr:from>
    <xdr:to>
      <xdr:col>36</xdr:col>
      <xdr:colOff>165100</xdr:colOff>
      <xdr:row>34</xdr:row>
      <xdr:rowOff>65532</xdr:rowOff>
    </xdr:to>
    <xdr:sp macro="" textlink="">
      <xdr:nvSpPr>
        <xdr:cNvPr id="312" name="フローチャート: 判断 311"/>
        <xdr:cNvSpPr/>
      </xdr:nvSpPr>
      <xdr:spPr>
        <a:xfrm>
          <a:off x="6921500" y="57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56659</xdr:rowOff>
    </xdr:from>
    <xdr:ext cx="534377" cy="259045"/>
    <xdr:sp macro="" textlink="">
      <xdr:nvSpPr>
        <xdr:cNvPr id="313" name="テキスト ボックス 312"/>
        <xdr:cNvSpPr txBox="1"/>
      </xdr:nvSpPr>
      <xdr:spPr>
        <a:xfrm>
          <a:off x="6705111" y="588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22568</xdr:rowOff>
    </xdr:from>
    <xdr:to>
      <xdr:col>55</xdr:col>
      <xdr:colOff>50800</xdr:colOff>
      <xdr:row>34</xdr:row>
      <xdr:rowOff>124168</xdr:rowOff>
    </xdr:to>
    <xdr:sp macro="" textlink="">
      <xdr:nvSpPr>
        <xdr:cNvPr id="319" name="楕円 318"/>
        <xdr:cNvSpPr/>
      </xdr:nvSpPr>
      <xdr:spPr>
        <a:xfrm>
          <a:off x="10426700" y="585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45445</xdr:rowOff>
    </xdr:from>
    <xdr:ext cx="534377" cy="259045"/>
    <xdr:sp macro="" textlink="">
      <xdr:nvSpPr>
        <xdr:cNvPr id="320" name="補助費等該当値テキスト"/>
        <xdr:cNvSpPr txBox="1"/>
      </xdr:nvSpPr>
      <xdr:spPr>
        <a:xfrm>
          <a:off x="10528300" y="570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37541</xdr:rowOff>
    </xdr:from>
    <xdr:to>
      <xdr:col>50</xdr:col>
      <xdr:colOff>165100</xdr:colOff>
      <xdr:row>34</xdr:row>
      <xdr:rowOff>139141</xdr:rowOff>
    </xdr:to>
    <xdr:sp macro="" textlink="">
      <xdr:nvSpPr>
        <xdr:cNvPr id="321" name="楕円 320"/>
        <xdr:cNvSpPr/>
      </xdr:nvSpPr>
      <xdr:spPr>
        <a:xfrm>
          <a:off x="9588500" y="586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155668</xdr:rowOff>
    </xdr:from>
    <xdr:ext cx="534377" cy="259045"/>
    <xdr:sp macro="" textlink="">
      <xdr:nvSpPr>
        <xdr:cNvPr id="322" name="テキスト ボックス 321"/>
        <xdr:cNvSpPr txBox="1"/>
      </xdr:nvSpPr>
      <xdr:spPr>
        <a:xfrm>
          <a:off x="9372111" y="564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17348</xdr:rowOff>
    </xdr:from>
    <xdr:to>
      <xdr:col>46</xdr:col>
      <xdr:colOff>38100</xdr:colOff>
      <xdr:row>34</xdr:row>
      <xdr:rowOff>118948</xdr:rowOff>
    </xdr:to>
    <xdr:sp macro="" textlink="">
      <xdr:nvSpPr>
        <xdr:cNvPr id="323" name="楕円 322"/>
        <xdr:cNvSpPr/>
      </xdr:nvSpPr>
      <xdr:spPr>
        <a:xfrm>
          <a:off x="8699500" y="58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135475</xdr:rowOff>
    </xdr:from>
    <xdr:ext cx="534377" cy="259045"/>
    <xdr:sp macro="" textlink="">
      <xdr:nvSpPr>
        <xdr:cNvPr id="324" name="テキスト ボックス 323"/>
        <xdr:cNvSpPr txBox="1"/>
      </xdr:nvSpPr>
      <xdr:spPr>
        <a:xfrm>
          <a:off x="8483111" y="562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165138</xdr:rowOff>
    </xdr:from>
    <xdr:to>
      <xdr:col>41</xdr:col>
      <xdr:colOff>101600</xdr:colOff>
      <xdr:row>34</xdr:row>
      <xdr:rowOff>95288</xdr:rowOff>
    </xdr:to>
    <xdr:sp macro="" textlink="">
      <xdr:nvSpPr>
        <xdr:cNvPr id="325" name="楕円 324"/>
        <xdr:cNvSpPr/>
      </xdr:nvSpPr>
      <xdr:spPr>
        <a:xfrm>
          <a:off x="7810500" y="582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111815</xdr:rowOff>
    </xdr:from>
    <xdr:ext cx="534377" cy="259045"/>
    <xdr:sp macro="" textlink="">
      <xdr:nvSpPr>
        <xdr:cNvPr id="326" name="テキスト ボックス 325"/>
        <xdr:cNvSpPr txBox="1"/>
      </xdr:nvSpPr>
      <xdr:spPr>
        <a:xfrm>
          <a:off x="7594111" y="559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116180</xdr:rowOff>
    </xdr:from>
    <xdr:to>
      <xdr:col>36</xdr:col>
      <xdr:colOff>165100</xdr:colOff>
      <xdr:row>34</xdr:row>
      <xdr:rowOff>46330</xdr:rowOff>
    </xdr:to>
    <xdr:sp macro="" textlink="">
      <xdr:nvSpPr>
        <xdr:cNvPr id="327" name="楕円 326"/>
        <xdr:cNvSpPr/>
      </xdr:nvSpPr>
      <xdr:spPr>
        <a:xfrm>
          <a:off x="6921500" y="57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62857</xdr:rowOff>
    </xdr:from>
    <xdr:ext cx="534377" cy="259045"/>
    <xdr:sp macro="" textlink="">
      <xdr:nvSpPr>
        <xdr:cNvPr id="328" name="テキスト ボックス 327"/>
        <xdr:cNvSpPr txBox="1"/>
      </xdr:nvSpPr>
      <xdr:spPr>
        <a:xfrm>
          <a:off x="6705111" y="554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1" name="テキスト ボックス 34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3" name="テキスト ボックス 34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5" name="テキスト ボックス 34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7" name="テキスト ボックス 34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9" name="テキスト ボックス 34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53" name="直線コネクタ 352"/>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4" name="普通建設事業費最小値テキスト"/>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5" name="直線コネクタ 354"/>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6" name="普通建設事業費最大値テキスト"/>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7" name="直線コネクタ 356"/>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107924</xdr:rowOff>
    </xdr:from>
    <xdr:to>
      <xdr:col>55</xdr:col>
      <xdr:colOff>0</xdr:colOff>
      <xdr:row>57</xdr:row>
      <xdr:rowOff>170866</xdr:rowOff>
    </xdr:to>
    <xdr:cxnSp macro="">
      <xdr:nvCxnSpPr>
        <xdr:cNvPr id="358" name="直線コネクタ 357"/>
        <xdr:cNvCxnSpPr/>
      </xdr:nvCxnSpPr>
      <xdr:spPr>
        <a:xfrm flipV="1">
          <a:off x="9639300" y="9880574"/>
          <a:ext cx="838200" cy="6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23309</xdr:rowOff>
    </xdr:from>
    <xdr:ext cx="534377" cy="259045"/>
    <xdr:sp macro="" textlink="">
      <xdr:nvSpPr>
        <xdr:cNvPr id="359" name="普通建設事業費平均値テキスト"/>
        <xdr:cNvSpPr txBox="1"/>
      </xdr:nvSpPr>
      <xdr:spPr>
        <a:xfrm>
          <a:off x="10528300" y="962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60" name="フローチャート: 判断 359"/>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170866</xdr:rowOff>
    </xdr:from>
    <xdr:to>
      <xdr:col>50</xdr:col>
      <xdr:colOff>114300</xdr:colOff>
      <xdr:row>58</xdr:row>
      <xdr:rowOff>93523</xdr:rowOff>
    </xdr:to>
    <xdr:cxnSp macro="">
      <xdr:nvCxnSpPr>
        <xdr:cNvPr id="361" name="直線コネクタ 360"/>
        <xdr:cNvCxnSpPr/>
      </xdr:nvCxnSpPr>
      <xdr:spPr>
        <a:xfrm flipV="1">
          <a:off x="8750300" y="9943516"/>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62" name="フローチャート: 判断 361"/>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32281</xdr:rowOff>
    </xdr:from>
    <xdr:ext cx="534377" cy="259045"/>
    <xdr:sp macro="" textlink="">
      <xdr:nvSpPr>
        <xdr:cNvPr id="363" name="テキスト ボックス 362"/>
        <xdr:cNvSpPr txBox="1"/>
      </xdr:nvSpPr>
      <xdr:spPr>
        <a:xfrm>
          <a:off x="9372111" y="963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76664</xdr:rowOff>
    </xdr:from>
    <xdr:to>
      <xdr:col>45</xdr:col>
      <xdr:colOff>177800</xdr:colOff>
      <xdr:row>58</xdr:row>
      <xdr:rowOff>93523</xdr:rowOff>
    </xdr:to>
    <xdr:cxnSp macro="">
      <xdr:nvCxnSpPr>
        <xdr:cNvPr id="364" name="直線コネクタ 363"/>
        <xdr:cNvCxnSpPr/>
      </xdr:nvCxnSpPr>
      <xdr:spPr>
        <a:xfrm>
          <a:off x="7861300" y="9677864"/>
          <a:ext cx="889000" cy="35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5" name="フローチャート: 判断 364"/>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53103</xdr:rowOff>
    </xdr:from>
    <xdr:ext cx="534377" cy="259045"/>
    <xdr:sp macro="" textlink="">
      <xdr:nvSpPr>
        <xdr:cNvPr id="366" name="テキスト ボックス 365"/>
        <xdr:cNvSpPr txBox="1"/>
      </xdr:nvSpPr>
      <xdr:spPr>
        <a:xfrm>
          <a:off x="8483111" y="948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15913</xdr:rowOff>
    </xdr:from>
    <xdr:to>
      <xdr:col>41</xdr:col>
      <xdr:colOff>50800</xdr:colOff>
      <xdr:row>56</xdr:row>
      <xdr:rowOff>76664</xdr:rowOff>
    </xdr:to>
    <xdr:cxnSp macro="">
      <xdr:nvCxnSpPr>
        <xdr:cNvPr id="367" name="直線コネクタ 366"/>
        <xdr:cNvCxnSpPr/>
      </xdr:nvCxnSpPr>
      <xdr:spPr>
        <a:xfrm>
          <a:off x="6972300" y="9617113"/>
          <a:ext cx="889000" cy="6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8" name="フローチャート: 判断 367"/>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50316</xdr:rowOff>
    </xdr:from>
    <xdr:ext cx="534377" cy="259045"/>
    <xdr:sp macro="" textlink="">
      <xdr:nvSpPr>
        <xdr:cNvPr id="369" name="テキスト ボックス 368"/>
        <xdr:cNvSpPr txBox="1"/>
      </xdr:nvSpPr>
      <xdr:spPr>
        <a:xfrm>
          <a:off x="7594111" y="98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59716</xdr:rowOff>
    </xdr:from>
    <xdr:to>
      <xdr:col>36</xdr:col>
      <xdr:colOff>165100</xdr:colOff>
      <xdr:row>56</xdr:row>
      <xdr:rowOff>161316</xdr:rowOff>
    </xdr:to>
    <xdr:sp macro="" textlink="">
      <xdr:nvSpPr>
        <xdr:cNvPr id="370" name="フローチャート: 判断 369"/>
        <xdr:cNvSpPr/>
      </xdr:nvSpPr>
      <xdr:spPr>
        <a:xfrm>
          <a:off x="6921500" y="966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152443</xdr:rowOff>
    </xdr:from>
    <xdr:ext cx="534377" cy="259045"/>
    <xdr:sp macro="" textlink="">
      <xdr:nvSpPr>
        <xdr:cNvPr id="371" name="テキスト ボックス 370"/>
        <xdr:cNvSpPr txBox="1"/>
      </xdr:nvSpPr>
      <xdr:spPr>
        <a:xfrm>
          <a:off x="6705111" y="97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57124</xdr:rowOff>
    </xdr:from>
    <xdr:to>
      <xdr:col>55</xdr:col>
      <xdr:colOff>50800</xdr:colOff>
      <xdr:row>57</xdr:row>
      <xdr:rowOff>158724</xdr:rowOff>
    </xdr:to>
    <xdr:sp macro="" textlink="">
      <xdr:nvSpPr>
        <xdr:cNvPr id="377" name="楕円 376"/>
        <xdr:cNvSpPr/>
      </xdr:nvSpPr>
      <xdr:spPr>
        <a:xfrm>
          <a:off x="10426700" y="982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35551</xdr:rowOff>
    </xdr:from>
    <xdr:ext cx="534377" cy="259045"/>
    <xdr:sp macro="" textlink="">
      <xdr:nvSpPr>
        <xdr:cNvPr id="378" name="普通建設事業費該当値テキスト"/>
        <xdr:cNvSpPr txBox="1"/>
      </xdr:nvSpPr>
      <xdr:spPr>
        <a:xfrm>
          <a:off x="10528300" y="98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120066</xdr:rowOff>
    </xdr:from>
    <xdr:to>
      <xdr:col>50</xdr:col>
      <xdr:colOff>165100</xdr:colOff>
      <xdr:row>58</xdr:row>
      <xdr:rowOff>50216</xdr:rowOff>
    </xdr:to>
    <xdr:sp macro="" textlink="">
      <xdr:nvSpPr>
        <xdr:cNvPr id="379" name="楕円 378"/>
        <xdr:cNvSpPr/>
      </xdr:nvSpPr>
      <xdr:spPr>
        <a:xfrm>
          <a:off x="9588500" y="98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41343</xdr:rowOff>
    </xdr:from>
    <xdr:ext cx="534377" cy="259045"/>
    <xdr:sp macro="" textlink="">
      <xdr:nvSpPr>
        <xdr:cNvPr id="380" name="テキスト ボックス 379"/>
        <xdr:cNvSpPr txBox="1"/>
      </xdr:nvSpPr>
      <xdr:spPr>
        <a:xfrm>
          <a:off x="9372111" y="99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42723</xdr:rowOff>
    </xdr:from>
    <xdr:to>
      <xdr:col>46</xdr:col>
      <xdr:colOff>38100</xdr:colOff>
      <xdr:row>58</xdr:row>
      <xdr:rowOff>144323</xdr:rowOff>
    </xdr:to>
    <xdr:sp macro="" textlink="">
      <xdr:nvSpPr>
        <xdr:cNvPr id="381" name="楕円 380"/>
        <xdr:cNvSpPr/>
      </xdr:nvSpPr>
      <xdr:spPr>
        <a:xfrm>
          <a:off x="8699500" y="99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135450</xdr:rowOff>
    </xdr:from>
    <xdr:ext cx="534377" cy="259045"/>
    <xdr:sp macro="" textlink="">
      <xdr:nvSpPr>
        <xdr:cNvPr id="382" name="テキスト ボックス 381"/>
        <xdr:cNvSpPr txBox="1"/>
      </xdr:nvSpPr>
      <xdr:spPr>
        <a:xfrm>
          <a:off x="8483111" y="1007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25864</xdr:rowOff>
    </xdr:from>
    <xdr:to>
      <xdr:col>41</xdr:col>
      <xdr:colOff>101600</xdr:colOff>
      <xdr:row>56</xdr:row>
      <xdr:rowOff>127464</xdr:rowOff>
    </xdr:to>
    <xdr:sp macro="" textlink="">
      <xdr:nvSpPr>
        <xdr:cNvPr id="383" name="楕円 382"/>
        <xdr:cNvSpPr/>
      </xdr:nvSpPr>
      <xdr:spPr>
        <a:xfrm>
          <a:off x="7810500" y="96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143991</xdr:rowOff>
    </xdr:from>
    <xdr:ext cx="534377" cy="259045"/>
    <xdr:sp macro="" textlink="">
      <xdr:nvSpPr>
        <xdr:cNvPr id="384" name="テキスト ボックス 383"/>
        <xdr:cNvSpPr txBox="1"/>
      </xdr:nvSpPr>
      <xdr:spPr>
        <a:xfrm>
          <a:off x="7594111" y="940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136563</xdr:rowOff>
    </xdr:from>
    <xdr:to>
      <xdr:col>36</xdr:col>
      <xdr:colOff>165100</xdr:colOff>
      <xdr:row>56</xdr:row>
      <xdr:rowOff>66713</xdr:rowOff>
    </xdr:to>
    <xdr:sp macro="" textlink="">
      <xdr:nvSpPr>
        <xdr:cNvPr id="385" name="楕円 384"/>
        <xdr:cNvSpPr/>
      </xdr:nvSpPr>
      <xdr:spPr>
        <a:xfrm>
          <a:off x="6921500" y="956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83240</xdr:rowOff>
    </xdr:from>
    <xdr:ext cx="534377" cy="259045"/>
    <xdr:sp macro="" textlink="">
      <xdr:nvSpPr>
        <xdr:cNvPr id="386" name="テキスト ボックス 385"/>
        <xdr:cNvSpPr txBox="1"/>
      </xdr:nvSpPr>
      <xdr:spPr>
        <a:xfrm>
          <a:off x="6705111" y="93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36464</xdr:rowOff>
    </xdr:from>
    <xdr:to>
      <xdr:col>54</xdr:col>
      <xdr:colOff>189865</xdr:colOff>
      <xdr:row>78</xdr:row>
      <xdr:rowOff>134945</xdr:rowOff>
    </xdr:to>
    <xdr:cxnSp macro="">
      <xdr:nvCxnSpPr>
        <xdr:cNvPr id="408" name="直線コネクタ 407"/>
        <xdr:cNvCxnSpPr/>
      </xdr:nvCxnSpPr>
      <xdr:spPr>
        <a:xfrm flipV="1">
          <a:off x="10475595" y="12037964"/>
          <a:ext cx="1270" cy="147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409"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10" name="直線コネクタ 409"/>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154591</xdr:rowOff>
    </xdr:from>
    <xdr:ext cx="534377" cy="259045"/>
    <xdr:sp macro="" textlink="">
      <xdr:nvSpPr>
        <xdr:cNvPr id="411" name="普通建設事業費 （ うち新規整備　）最大値テキスト"/>
        <xdr:cNvSpPr txBox="1"/>
      </xdr:nvSpPr>
      <xdr:spPr>
        <a:xfrm>
          <a:off x="10528300" y="118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36464</xdr:rowOff>
    </xdr:from>
    <xdr:to>
      <xdr:col>55</xdr:col>
      <xdr:colOff>88900</xdr:colOff>
      <xdr:row>70</xdr:row>
      <xdr:rowOff>36464</xdr:rowOff>
    </xdr:to>
    <xdr:cxnSp macro="">
      <xdr:nvCxnSpPr>
        <xdr:cNvPr id="412" name="直線コネクタ 411"/>
        <xdr:cNvCxnSpPr/>
      </xdr:nvCxnSpPr>
      <xdr:spPr>
        <a:xfrm>
          <a:off x="10388600" y="12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135356</xdr:rowOff>
    </xdr:from>
    <xdr:to>
      <xdr:col>55</xdr:col>
      <xdr:colOff>0</xdr:colOff>
      <xdr:row>78</xdr:row>
      <xdr:rowOff>49037</xdr:rowOff>
    </xdr:to>
    <xdr:cxnSp macro="">
      <xdr:nvCxnSpPr>
        <xdr:cNvPr id="413" name="直線コネクタ 412"/>
        <xdr:cNvCxnSpPr/>
      </xdr:nvCxnSpPr>
      <xdr:spPr>
        <a:xfrm flipV="1">
          <a:off x="9639300" y="13165556"/>
          <a:ext cx="838200" cy="25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163258</xdr:rowOff>
    </xdr:from>
    <xdr:ext cx="534377" cy="259045"/>
    <xdr:sp macro="" textlink="">
      <xdr:nvSpPr>
        <xdr:cNvPr id="414" name="普通建設事業費 （ うち新規整備　）平均値テキスト"/>
        <xdr:cNvSpPr txBox="1"/>
      </xdr:nvSpPr>
      <xdr:spPr>
        <a:xfrm>
          <a:off x="10528300" y="12850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140381</xdr:rowOff>
    </xdr:from>
    <xdr:to>
      <xdr:col>55</xdr:col>
      <xdr:colOff>50800</xdr:colOff>
      <xdr:row>76</xdr:row>
      <xdr:rowOff>70531</xdr:rowOff>
    </xdr:to>
    <xdr:sp macro="" textlink="">
      <xdr:nvSpPr>
        <xdr:cNvPr id="415" name="フローチャート: 判断 414"/>
        <xdr:cNvSpPr/>
      </xdr:nvSpPr>
      <xdr:spPr>
        <a:xfrm>
          <a:off x="104267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48397</xdr:rowOff>
    </xdr:from>
    <xdr:to>
      <xdr:col>50</xdr:col>
      <xdr:colOff>114300</xdr:colOff>
      <xdr:row>78</xdr:row>
      <xdr:rowOff>49037</xdr:rowOff>
    </xdr:to>
    <xdr:cxnSp macro="">
      <xdr:nvCxnSpPr>
        <xdr:cNvPr id="416" name="直線コネクタ 415"/>
        <xdr:cNvCxnSpPr/>
      </xdr:nvCxnSpPr>
      <xdr:spPr>
        <a:xfrm>
          <a:off x="8750300" y="13421497"/>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63342</xdr:rowOff>
    </xdr:from>
    <xdr:to>
      <xdr:col>50</xdr:col>
      <xdr:colOff>165100</xdr:colOff>
      <xdr:row>76</xdr:row>
      <xdr:rowOff>164942</xdr:rowOff>
    </xdr:to>
    <xdr:sp macro="" textlink="">
      <xdr:nvSpPr>
        <xdr:cNvPr id="417" name="フローチャート: 判断 416"/>
        <xdr:cNvSpPr/>
      </xdr:nvSpPr>
      <xdr:spPr>
        <a:xfrm>
          <a:off x="9588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10020</xdr:rowOff>
    </xdr:from>
    <xdr:ext cx="469744" cy="259045"/>
    <xdr:sp macro="" textlink="">
      <xdr:nvSpPr>
        <xdr:cNvPr id="418" name="テキスト ボックス 417"/>
        <xdr:cNvSpPr txBox="1"/>
      </xdr:nvSpPr>
      <xdr:spPr>
        <a:xfrm>
          <a:off x="9404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24577</xdr:rowOff>
    </xdr:from>
    <xdr:to>
      <xdr:col>45</xdr:col>
      <xdr:colOff>177800</xdr:colOff>
      <xdr:row>78</xdr:row>
      <xdr:rowOff>48397</xdr:rowOff>
    </xdr:to>
    <xdr:cxnSp macro="">
      <xdr:nvCxnSpPr>
        <xdr:cNvPr id="419" name="直線コネクタ 418"/>
        <xdr:cNvCxnSpPr/>
      </xdr:nvCxnSpPr>
      <xdr:spPr>
        <a:xfrm>
          <a:off x="7861300" y="13397677"/>
          <a:ext cx="8890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124790</xdr:rowOff>
    </xdr:from>
    <xdr:to>
      <xdr:col>46</xdr:col>
      <xdr:colOff>38100</xdr:colOff>
      <xdr:row>76</xdr:row>
      <xdr:rowOff>54939</xdr:rowOff>
    </xdr:to>
    <xdr:sp macro="" textlink="">
      <xdr:nvSpPr>
        <xdr:cNvPr id="420" name="フローチャート: 判断 419"/>
        <xdr:cNvSpPr/>
      </xdr:nvSpPr>
      <xdr:spPr>
        <a:xfrm>
          <a:off x="8699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71467</xdr:rowOff>
    </xdr:from>
    <xdr:ext cx="534377" cy="259045"/>
    <xdr:sp macro="" textlink="">
      <xdr:nvSpPr>
        <xdr:cNvPr id="421" name="テキスト ボックス 420"/>
        <xdr:cNvSpPr txBox="1"/>
      </xdr:nvSpPr>
      <xdr:spPr>
        <a:xfrm>
          <a:off x="8483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24577</xdr:rowOff>
    </xdr:from>
    <xdr:to>
      <xdr:col>41</xdr:col>
      <xdr:colOff>50800</xdr:colOff>
      <xdr:row>78</xdr:row>
      <xdr:rowOff>28280</xdr:rowOff>
    </xdr:to>
    <xdr:cxnSp macro="">
      <xdr:nvCxnSpPr>
        <xdr:cNvPr id="422" name="直線コネクタ 421"/>
        <xdr:cNvCxnSpPr/>
      </xdr:nvCxnSpPr>
      <xdr:spPr>
        <a:xfrm flipV="1">
          <a:off x="6972300" y="13397677"/>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3" name="フローチャート: 判断 422"/>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4" name="テキスト ボックス 423"/>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29967</xdr:rowOff>
    </xdr:from>
    <xdr:to>
      <xdr:col>36</xdr:col>
      <xdr:colOff>165100</xdr:colOff>
      <xdr:row>75</xdr:row>
      <xdr:rowOff>131567</xdr:rowOff>
    </xdr:to>
    <xdr:sp macro="" textlink="">
      <xdr:nvSpPr>
        <xdr:cNvPr id="425" name="フローチャート: 判断 424"/>
        <xdr:cNvSpPr/>
      </xdr:nvSpPr>
      <xdr:spPr>
        <a:xfrm>
          <a:off x="6921500" y="1288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148094</xdr:rowOff>
    </xdr:from>
    <xdr:ext cx="534377" cy="259045"/>
    <xdr:sp macro="" textlink="">
      <xdr:nvSpPr>
        <xdr:cNvPr id="426" name="テキスト ボックス 425"/>
        <xdr:cNvSpPr txBox="1"/>
      </xdr:nvSpPr>
      <xdr:spPr>
        <a:xfrm>
          <a:off x="6705111" y="126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84556</xdr:rowOff>
    </xdr:from>
    <xdr:to>
      <xdr:col>55</xdr:col>
      <xdr:colOff>50800</xdr:colOff>
      <xdr:row>77</xdr:row>
      <xdr:rowOff>14706</xdr:rowOff>
    </xdr:to>
    <xdr:sp macro="" textlink="">
      <xdr:nvSpPr>
        <xdr:cNvPr id="432" name="楕円 431"/>
        <xdr:cNvSpPr/>
      </xdr:nvSpPr>
      <xdr:spPr>
        <a:xfrm>
          <a:off x="10426700" y="131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62983</xdr:rowOff>
    </xdr:from>
    <xdr:ext cx="469744" cy="259045"/>
    <xdr:sp macro="" textlink="">
      <xdr:nvSpPr>
        <xdr:cNvPr id="433" name="普通建設事業費 （ うち新規整備　）該当値テキスト"/>
        <xdr:cNvSpPr txBox="1"/>
      </xdr:nvSpPr>
      <xdr:spPr>
        <a:xfrm>
          <a:off x="10528300" y="1309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169687</xdr:rowOff>
    </xdr:from>
    <xdr:to>
      <xdr:col>50</xdr:col>
      <xdr:colOff>165100</xdr:colOff>
      <xdr:row>78</xdr:row>
      <xdr:rowOff>99837</xdr:rowOff>
    </xdr:to>
    <xdr:sp macro="" textlink="">
      <xdr:nvSpPr>
        <xdr:cNvPr id="434" name="楕円 433"/>
        <xdr:cNvSpPr/>
      </xdr:nvSpPr>
      <xdr:spPr>
        <a:xfrm>
          <a:off x="9588500" y="133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90964</xdr:rowOff>
    </xdr:from>
    <xdr:ext cx="469744" cy="259045"/>
    <xdr:sp macro="" textlink="">
      <xdr:nvSpPr>
        <xdr:cNvPr id="435" name="テキスト ボックス 434"/>
        <xdr:cNvSpPr txBox="1"/>
      </xdr:nvSpPr>
      <xdr:spPr>
        <a:xfrm>
          <a:off x="9404428" y="134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169047</xdr:rowOff>
    </xdr:from>
    <xdr:to>
      <xdr:col>46</xdr:col>
      <xdr:colOff>38100</xdr:colOff>
      <xdr:row>78</xdr:row>
      <xdr:rowOff>99197</xdr:rowOff>
    </xdr:to>
    <xdr:sp macro="" textlink="">
      <xdr:nvSpPr>
        <xdr:cNvPr id="436" name="楕円 435"/>
        <xdr:cNvSpPr/>
      </xdr:nvSpPr>
      <xdr:spPr>
        <a:xfrm>
          <a:off x="8699500" y="1337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90324</xdr:rowOff>
    </xdr:from>
    <xdr:ext cx="469744" cy="259045"/>
    <xdr:sp macro="" textlink="">
      <xdr:nvSpPr>
        <xdr:cNvPr id="437" name="テキスト ボックス 436"/>
        <xdr:cNvSpPr txBox="1"/>
      </xdr:nvSpPr>
      <xdr:spPr>
        <a:xfrm>
          <a:off x="8515428" y="1346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145227</xdr:rowOff>
    </xdr:from>
    <xdr:to>
      <xdr:col>41</xdr:col>
      <xdr:colOff>101600</xdr:colOff>
      <xdr:row>78</xdr:row>
      <xdr:rowOff>75377</xdr:rowOff>
    </xdr:to>
    <xdr:sp macro="" textlink="">
      <xdr:nvSpPr>
        <xdr:cNvPr id="438" name="楕円 437"/>
        <xdr:cNvSpPr/>
      </xdr:nvSpPr>
      <xdr:spPr>
        <a:xfrm>
          <a:off x="7810500" y="1334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66504</xdr:rowOff>
    </xdr:from>
    <xdr:ext cx="469744" cy="259045"/>
    <xdr:sp macro="" textlink="">
      <xdr:nvSpPr>
        <xdr:cNvPr id="439" name="テキスト ボックス 438"/>
        <xdr:cNvSpPr txBox="1"/>
      </xdr:nvSpPr>
      <xdr:spPr>
        <a:xfrm>
          <a:off x="7626428" y="1343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148930</xdr:rowOff>
    </xdr:from>
    <xdr:to>
      <xdr:col>36</xdr:col>
      <xdr:colOff>165100</xdr:colOff>
      <xdr:row>78</xdr:row>
      <xdr:rowOff>79080</xdr:rowOff>
    </xdr:to>
    <xdr:sp macro="" textlink="">
      <xdr:nvSpPr>
        <xdr:cNvPr id="440" name="楕円 439"/>
        <xdr:cNvSpPr/>
      </xdr:nvSpPr>
      <xdr:spPr>
        <a:xfrm>
          <a:off x="6921500" y="1335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70207</xdr:rowOff>
    </xdr:from>
    <xdr:ext cx="469744" cy="259045"/>
    <xdr:sp macro="" textlink="">
      <xdr:nvSpPr>
        <xdr:cNvPr id="441" name="テキスト ボックス 440"/>
        <xdr:cNvSpPr txBox="1"/>
      </xdr:nvSpPr>
      <xdr:spPr>
        <a:xfrm>
          <a:off x="6737428" y="1344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63" name="直線コネクタ 462"/>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4" name="普通建設事業費 （ うち更新整備　）最小値テキスト"/>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5" name="直線コネクタ 464"/>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6" name="普通建設事業費 （ うち更新整備　）最大値テキスト"/>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7" name="直線コネクタ 466"/>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50592</xdr:rowOff>
    </xdr:from>
    <xdr:to>
      <xdr:col>55</xdr:col>
      <xdr:colOff>0</xdr:colOff>
      <xdr:row>95</xdr:row>
      <xdr:rowOff>131356</xdr:rowOff>
    </xdr:to>
    <xdr:cxnSp macro="">
      <xdr:nvCxnSpPr>
        <xdr:cNvPr id="468" name="直線コネクタ 467"/>
        <xdr:cNvCxnSpPr/>
      </xdr:nvCxnSpPr>
      <xdr:spPr>
        <a:xfrm>
          <a:off x="9639300" y="16338342"/>
          <a:ext cx="838200" cy="8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97023</xdr:rowOff>
    </xdr:from>
    <xdr:ext cx="534377" cy="259045"/>
    <xdr:sp macro="" textlink="">
      <xdr:nvSpPr>
        <xdr:cNvPr id="469" name="普通建設事業費 （ うち更新整備　）平均値テキスト"/>
        <xdr:cNvSpPr txBox="1"/>
      </xdr:nvSpPr>
      <xdr:spPr>
        <a:xfrm>
          <a:off x="10528300" y="16384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70" name="フローチャート: 判断 469"/>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50592</xdr:rowOff>
    </xdr:from>
    <xdr:to>
      <xdr:col>50</xdr:col>
      <xdr:colOff>114300</xdr:colOff>
      <xdr:row>96</xdr:row>
      <xdr:rowOff>45631</xdr:rowOff>
    </xdr:to>
    <xdr:cxnSp macro="">
      <xdr:nvCxnSpPr>
        <xdr:cNvPr id="471" name="直線コネクタ 470"/>
        <xdr:cNvCxnSpPr/>
      </xdr:nvCxnSpPr>
      <xdr:spPr>
        <a:xfrm flipV="1">
          <a:off x="8750300" y="16338342"/>
          <a:ext cx="889000" cy="16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72" name="フローチャート: 判断 471"/>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102920</xdr:rowOff>
    </xdr:from>
    <xdr:ext cx="534377" cy="259045"/>
    <xdr:sp macro="" textlink="">
      <xdr:nvSpPr>
        <xdr:cNvPr id="473" name="テキスト ボックス 472"/>
        <xdr:cNvSpPr txBox="1"/>
      </xdr:nvSpPr>
      <xdr:spPr>
        <a:xfrm>
          <a:off x="9372111" y="165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141438</xdr:rowOff>
    </xdr:from>
    <xdr:to>
      <xdr:col>45</xdr:col>
      <xdr:colOff>177800</xdr:colOff>
      <xdr:row>96</xdr:row>
      <xdr:rowOff>45631</xdr:rowOff>
    </xdr:to>
    <xdr:cxnSp macro="">
      <xdr:nvCxnSpPr>
        <xdr:cNvPr id="474" name="直線コネクタ 473"/>
        <xdr:cNvCxnSpPr/>
      </xdr:nvCxnSpPr>
      <xdr:spPr>
        <a:xfrm>
          <a:off x="7861300" y="16429188"/>
          <a:ext cx="889000" cy="7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5" name="フローチャート: 判断 474"/>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42732</xdr:rowOff>
    </xdr:from>
    <xdr:ext cx="534377" cy="259045"/>
    <xdr:sp macro="" textlink="">
      <xdr:nvSpPr>
        <xdr:cNvPr id="476" name="テキスト ボックス 475"/>
        <xdr:cNvSpPr txBox="1"/>
      </xdr:nvSpPr>
      <xdr:spPr>
        <a:xfrm>
          <a:off x="8483111" y="161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101547</xdr:rowOff>
    </xdr:from>
    <xdr:to>
      <xdr:col>41</xdr:col>
      <xdr:colOff>50800</xdr:colOff>
      <xdr:row>95</xdr:row>
      <xdr:rowOff>141438</xdr:rowOff>
    </xdr:to>
    <xdr:cxnSp macro="">
      <xdr:nvCxnSpPr>
        <xdr:cNvPr id="477" name="直線コネクタ 476"/>
        <xdr:cNvCxnSpPr/>
      </xdr:nvCxnSpPr>
      <xdr:spPr>
        <a:xfrm>
          <a:off x="6972300" y="16389297"/>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78" name="フローチャート: 判断 477"/>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44558</xdr:rowOff>
    </xdr:from>
    <xdr:ext cx="534377" cy="259045"/>
    <xdr:sp macro="" textlink="">
      <xdr:nvSpPr>
        <xdr:cNvPr id="479" name="テキスト ボックス 478"/>
        <xdr:cNvSpPr txBox="1"/>
      </xdr:nvSpPr>
      <xdr:spPr>
        <a:xfrm>
          <a:off x="7594111" y="165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46678</xdr:rowOff>
    </xdr:from>
    <xdr:to>
      <xdr:col>36</xdr:col>
      <xdr:colOff>165100</xdr:colOff>
      <xdr:row>96</xdr:row>
      <xdr:rowOff>148278</xdr:rowOff>
    </xdr:to>
    <xdr:sp macro="" textlink="">
      <xdr:nvSpPr>
        <xdr:cNvPr id="480" name="フローチャート: 判断 479"/>
        <xdr:cNvSpPr/>
      </xdr:nvSpPr>
      <xdr:spPr>
        <a:xfrm>
          <a:off x="6921500" y="1650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139405</xdr:rowOff>
    </xdr:from>
    <xdr:ext cx="534377" cy="259045"/>
    <xdr:sp macro="" textlink="">
      <xdr:nvSpPr>
        <xdr:cNvPr id="481" name="テキスト ボックス 480"/>
        <xdr:cNvSpPr txBox="1"/>
      </xdr:nvSpPr>
      <xdr:spPr>
        <a:xfrm>
          <a:off x="6705111" y="1659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80556</xdr:rowOff>
    </xdr:from>
    <xdr:to>
      <xdr:col>55</xdr:col>
      <xdr:colOff>50800</xdr:colOff>
      <xdr:row>96</xdr:row>
      <xdr:rowOff>10706</xdr:rowOff>
    </xdr:to>
    <xdr:sp macro="" textlink="">
      <xdr:nvSpPr>
        <xdr:cNvPr id="487" name="楕円 486"/>
        <xdr:cNvSpPr/>
      </xdr:nvSpPr>
      <xdr:spPr>
        <a:xfrm>
          <a:off x="10426700" y="1636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103433</xdr:rowOff>
    </xdr:from>
    <xdr:ext cx="534377" cy="259045"/>
    <xdr:sp macro="" textlink="">
      <xdr:nvSpPr>
        <xdr:cNvPr id="488" name="普通建設事業費 （ うち更新整備　）該当値テキスト"/>
        <xdr:cNvSpPr txBox="1"/>
      </xdr:nvSpPr>
      <xdr:spPr>
        <a:xfrm>
          <a:off x="10528300" y="162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171242</xdr:rowOff>
    </xdr:from>
    <xdr:to>
      <xdr:col>50</xdr:col>
      <xdr:colOff>165100</xdr:colOff>
      <xdr:row>95</xdr:row>
      <xdr:rowOff>101392</xdr:rowOff>
    </xdr:to>
    <xdr:sp macro="" textlink="">
      <xdr:nvSpPr>
        <xdr:cNvPr id="489" name="楕円 488"/>
        <xdr:cNvSpPr/>
      </xdr:nvSpPr>
      <xdr:spPr>
        <a:xfrm>
          <a:off x="9588500" y="1628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117919</xdr:rowOff>
    </xdr:from>
    <xdr:ext cx="534377" cy="259045"/>
    <xdr:sp macro="" textlink="">
      <xdr:nvSpPr>
        <xdr:cNvPr id="490" name="テキスト ボックス 489"/>
        <xdr:cNvSpPr txBox="1"/>
      </xdr:nvSpPr>
      <xdr:spPr>
        <a:xfrm>
          <a:off x="9372111" y="1606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166281</xdr:rowOff>
    </xdr:from>
    <xdr:to>
      <xdr:col>46</xdr:col>
      <xdr:colOff>38100</xdr:colOff>
      <xdr:row>96</xdr:row>
      <xdr:rowOff>96431</xdr:rowOff>
    </xdr:to>
    <xdr:sp macro="" textlink="">
      <xdr:nvSpPr>
        <xdr:cNvPr id="491" name="楕円 490"/>
        <xdr:cNvSpPr/>
      </xdr:nvSpPr>
      <xdr:spPr>
        <a:xfrm>
          <a:off x="8699500" y="1645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87558</xdr:rowOff>
    </xdr:from>
    <xdr:ext cx="534377" cy="259045"/>
    <xdr:sp macro="" textlink="">
      <xdr:nvSpPr>
        <xdr:cNvPr id="492" name="テキスト ボックス 491"/>
        <xdr:cNvSpPr txBox="1"/>
      </xdr:nvSpPr>
      <xdr:spPr>
        <a:xfrm>
          <a:off x="8483111" y="1654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90638</xdr:rowOff>
    </xdr:from>
    <xdr:to>
      <xdr:col>41</xdr:col>
      <xdr:colOff>101600</xdr:colOff>
      <xdr:row>96</xdr:row>
      <xdr:rowOff>20788</xdr:rowOff>
    </xdr:to>
    <xdr:sp macro="" textlink="">
      <xdr:nvSpPr>
        <xdr:cNvPr id="493" name="楕円 492"/>
        <xdr:cNvSpPr/>
      </xdr:nvSpPr>
      <xdr:spPr>
        <a:xfrm>
          <a:off x="7810500" y="163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37315</xdr:rowOff>
    </xdr:from>
    <xdr:ext cx="534377" cy="259045"/>
    <xdr:sp macro="" textlink="">
      <xdr:nvSpPr>
        <xdr:cNvPr id="494" name="テキスト ボックス 493"/>
        <xdr:cNvSpPr txBox="1"/>
      </xdr:nvSpPr>
      <xdr:spPr>
        <a:xfrm>
          <a:off x="7594111" y="1615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50747</xdr:rowOff>
    </xdr:from>
    <xdr:to>
      <xdr:col>36</xdr:col>
      <xdr:colOff>165100</xdr:colOff>
      <xdr:row>95</xdr:row>
      <xdr:rowOff>152347</xdr:rowOff>
    </xdr:to>
    <xdr:sp macro="" textlink="">
      <xdr:nvSpPr>
        <xdr:cNvPr id="495" name="楕円 494"/>
        <xdr:cNvSpPr/>
      </xdr:nvSpPr>
      <xdr:spPr>
        <a:xfrm>
          <a:off x="6921500" y="1633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168874</xdr:rowOff>
    </xdr:from>
    <xdr:ext cx="534377" cy="259045"/>
    <xdr:sp macro="" textlink="">
      <xdr:nvSpPr>
        <xdr:cNvPr id="496" name="テキスト ボックス 495"/>
        <xdr:cNvSpPr txBox="1"/>
      </xdr:nvSpPr>
      <xdr:spPr>
        <a:xfrm>
          <a:off x="6705111" y="1611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6" name="テキスト ボックス 515"/>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22" name="直線コネクタ 521"/>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23" name="災害復旧事業費最小値テキスト"/>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5" name="災害復旧事業費最大値テキスト"/>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6" name="直線コネクタ 525"/>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84672</xdr:rowOff>
    </xdr:from>
    <xdr:to>
      <xdr:col>85</xdr:col>
      <xdr:colOff>127000</xdr:colOff>
      <xdr:row>39</xdr:row>
      <xdr:rowOff>98878</xdr:rowOff>
    </xdr:to>
    <xdr:cxnSp macro="">
      <xdr:nvCxnSpPr>
        <xdr:cNvPr id="527" name="直線コネクタ 526"/>
        <xdr:cNvCxnSpPr/>
      </xdr:nvCxnSpPr>
      <xdr:spPr>
        <a:xfrm flipV="1">
          <a:off x="15481300" y="6771222"/>
          <a:ext cx="8382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27358</xdr:rowOff>
    </xdr:from>
    <xdr:ext cx="378565" cy="259045"/>
    <xdr:sp macro="" textlink="">
      <xdr:nvSpPr>
        <xdr:cNvPr id="528" name="災害復旧事業費平均値テキスト"/>
        <xdr:cNvSpPr txBox="1"/>
      </xdr:nvSpPr>
      <xdr:spPr>
        <a:xfrm>
          <a:off x="16370300" y="6542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29" name="フローチャート: 判断 528"/>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31" name="フローチャート: 判断 530"/>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131589</xdr:rowOff>
    </xdr:from>
    <xdr:ext cx="378565" cy="259045"/>
    <xdr:sp macro="" textlink="">
      <xdr:nvSpPr>
        <xdr:cNvPr id="532" name="テキスト ボックス 531"/>
        <xdr:cNvSpPr txBox="1"/>
      </xdr:nvSpPr>
      <xdr:spPr>
        <a:xfrm>
          <a:off x="15292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3" name="直線コネクタ 53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4" name="フローチャート: 判断 533"/>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5" name="テキスト ボックス 534"/>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6" name="直線コネクタ 53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7" name="フローチャート: 判断 536"/>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38" name="テキスト ボックス 537"/>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171359</xdr:rowOff>
    </xdr:from>
    <xdr:to>
      <xdr:col>67</xdr:col>
      <xdr:colOff>101600</xdr:colOff>
      <xdr:row>39</xdr:row>
      <xdr:rowOff>101509</xdr:rowOff>
    </xdr:to>
    <xdr:sp macro="" textlink="">
      <xdr:nvSpPr>
        <xdr:cNvPr id="539" name="フローチャート: 判断 538"/>
        <xdr:cNvSpPr/>
      </xdr:nvSpPr>
      <xdr:spPr>
        <a:xfrm>
          <a:off x="12763500" y="668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118036</xdr:rowOff>
    </xdr:from>
    <xdr:ext cx="378565" cy="259045"/>
    <xdr:sp macro="" textlink="">
      <xdr:nvSpPr>
        <xdr:cNvPr id="540" name="テキスト ボックス 539"/>
        <xdr:cNvSpPr txBox="1"/>
      </xdr:nvSpPr>
      <xdr:spPr>
        <a:xfrm>
          <a:off x="12625017" y="6461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33872</xdr:rowOff>
    </xdr:from>
    <xdr:to>
      <xdr:col>85</xdr:col>
      <xdr:colOff>177800</xdr:colOff>
      <xdr:row>39</xdr:row>
      <xdr:rowOff>135472</xdr:rowOff>
    </xdr:to>
    <xdr:sp macro="" textlink="">
      <xdr:nvSpPr>
        <xdr:cNvPr id="546" name="楕円 545"/>
        <xdr:cNvSpPr/>
      </xdr:nvSpPr>
      <xdr:spPr>
        <a:xfrm>
          <a:off x="16268700" y="67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154358</xdr:rowOff>
    </xdr:from>
    <xdr:ext cx="313932" cy="259045"/>
    <xdr:sp macro="" textlink="">
      <xdr:nvSpPr>
        <xdr:cNvPr id="547" name="災害復旧事業費該当値テキスト"/>
        <xdr:cNvSpPr txBox="1"/>
      </xdr:nvSpPr>
      <xdr:spPr>
        <a:xfrm>
          <a:off x="16370300" y="6669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7" name="直線コネクタ 626"/>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28" name="公債費最小値テキスト"/>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29" name="直線コネクタ 628"/>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30" name="公債費最大値テキスト"/>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31" name="直線コネクタ 630"/>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92219</xdr:rowOff>
    </xdr:from>
    <xdr:to>
      <xdr:col>85</xdr:col>
      <xdr:colOff>127000</xdr:colOff>
      <xdr:row>78</xdr:row>
      <xdr:rowOff>139677</xdr:rowOff>
    </xdr:to>
    <xdr:cxnSp macro="">
      <xdr:nvCxnSpPr>
        <xdr:cNvPr id="632" name="直線コネクタ 631"/>
        <xdr:cNvCxnSpPr/>
      </xdr:nvCxnSpPr>
      <xdr:spPr>
        <a:xfrm>
          <a:off x="15481300" y="13465319"/>
          <a:ext cx="838200" cy="4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116874</xdr:rowOff>
    </xdr:from>
    <xdr:ext cx="534377" cy="259045"/>
    <xdr:sp macro="" textlink="">
      <xdr:nvSpPr>
        <xdr:cNvPr id="633" name="公債費平均値テキスト"/>
        <xdr:cNvSpPr txBox="1"/>
      </xdr:nvSpPr>
      <xdr:spPr>
        <a:xfrm>
          <a:off x="16370300" y="13147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4" name="フローチャート: 判断 633"/>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92219</xdr:rowOff>
    </xdr:from>
    <xdr:to>
      <xdr:col>81</xdr:col>
      <xdr:colOff>50800</xdr:colOff>
      <xdr:row>78</xdr:row>
      <xdr:rowOff>94917</xdr:rowOff>
    </xdr:to>
    <xdr:cxnSp macro="">
      <xdr:nvCxnSpPr>
        <xdr:cNvPr id="635" name="直線コネクタ 634"/>
        <xdr:cNvCxnSpPr/>
      </xdr:nvCxnSpPr>
      <xdr:spPr>
        <a:xfrm flipV="1">
          <a:off x="14592300" y="13465319"/>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6" name="フローチャート: 判断 635"/>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47395</xdr:rowOff>
    </xdr:from>
    <xdr:ext cx="534377" cy="259045"/>
    <xdr:sp macro="" textlink="">
      <xdr:nvSpPr>
        <xdr:cNvPr id="637" name="テキスト ボックス 636"/>
        <xdr:cNvSpPr txBox="1"/>
      </xdr:nvSpPr>
      <xdr:spPr>
        <a:xfrm>
          <a:off x="15214111" y="130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85156</xdr:rowOff>
    </xdr:from>
    <xdr:to>
      <xdr:col>76</xdr:col>
      <xdr:colOff>114300</xdr:colOff>
      <xdr:row>78</xdr:row>
      <xdr:rowOff>94917</xdr:rowOff>
    </xdr:to>
    <xdr:cxnSp macro="">
      <xdr:nvCxnSpPr>
        <xdr:cNvPr id="638" name="直線コネクタ 637"/>
        <xdr:cNvCxnSpPr/>
      </xdr:nvCxnSpPr>
      <xdr:spPr>
        <a:xfrm>
          <a:off x="13703300" y="13458256"/>
          <a:ext cx="8890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39" name="フローチャート: 判断 638"/>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47303</xdr:rowOff>
    </xdr:from>
    <xdr:ext cx="534377" cy="259045"/>
    <xdr:sp macro="" textlink="">
      <xdr:nvSpPr>
        <xdr:cNvPr id="640" name="テキスト ボックス 639"/>
        <xdr:cNvSpPr txBox="1"/>
      </xdr:nvSpPr>
      <xdr:spPr>
        <a:xfrm>
          <a:off x="14325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85156</xdr:rowOff>
    </xdr:from>
    <xdr:to>
      <xdr:col>71</xdr:col>
      <xdr:colOff>177800</xdr:colOff>
      <xdr:row>78</xdr:row>
      <xdr:rowOff>112863</xdr:rowOff>
    </xdr:to>
    <xdr:cxnSp macro="">
      <xdr:nvCxnSpPr>
        <xdr:cNvPr id="641" name="直線コネクタ 640"/>
        <xdr:cNvCxnSpPr/>
      </xdr:nvCxnSpPr>
      <xdr:spPr>
        <a:xfrm flipV="1">
          <a:off x="12814300" y="13458256"/>
          <a:ext cx="889000" cy="2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42" name="フローチャート: 判断 641"/>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48241</xdr:rowOff>
    </xdr:from>
    <xdr:ext cx="534377" cy="259045"/>
    <xdr:sp macro="" textlink="">
      <xdr:nvSpPr>
        <xdr:cNvPr id="643" name="テキスト ボックス 642"/>
        <xdr:cNvSpPr txBox="1"/>
      </xdr:nvSpPr>
      <xdr:spPr>
        <a:xfrm>
          <a:off x="13436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169962</xdr:rowOff>
    </xdr:from>
    <xdr:to>
      <xdr:col>67</xdr:col>
      <xdr:colOff>101600</xdr:colOff>
      <xdr:row>77</xdr:row>
      <xdr:rowOff>100112</xdr:rowOff>
    </xdr:to>
    <xdr:sp macro="" textlink="">
      <xdr:nvSpPr>
        <xdr:cNvPr id="644" name="フローチャート: 判断 643"/>
        <xdr:cNvSpPr/>
      </xdr:nvSpPr>
      <xdr:spPr>
        <a:xfrm>
          <a:off x="12763500" y="132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116639</xdr:rowOff>
    </xdr:from>
    <xdr:ext cx="534377" cy="259045"/>
    <xdr:sp macro="" textlink="">
      <xdr:nvSpPr>
        <xdr:cNvPr id="645" name="テキスト ボックス 644"/>
        <xdr:cNvSpPr txBox="1"/>
      </xdr:nvSpPr>
      <xdr:spPr>
        <a:xfrm>
          <a:off x="12547111" y="12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88877</xdr:rowOff>
    </xdr:from>
    <xdr:to>
      <xdr:col>85</xdr:col>
      <xdr:colOff>177800</xdr:colOff>
      <xdr:row>79</xdr:row>
      <xdr:rowOff>19027</xdr:rowOff>
    </xdr:to>
    <xdr:sp macro="" textlink="">
      <xdr:nvSpPr>
        <xdr:cNvPr id="651" name="楕円 650"/>
        <xdr:cNvSpPr/>
      </xdr:nvSpPr>
      <xdr:spPr>
        <a:xfrm>
          <a:off x="16268700" y="1346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3804</xdr:rowOff>
    </xdr:from>
    <xdr:ext cx="534377" cy="259045"/>
    <xdr:sp macro="" textlink="">
      <xdr:nvSpPr>
        <xdr:cNvPr id="652" name="公債費該当値テキスト"/>
        <xdr:cNvSpPr txBox="1"/>
      </xdr:nvSpPr>
      <xdr:spPr>
        <a:xfrm>
          <a:off x="16370300" y="1337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41419</xdr:rowOff>
    </xdr:from>
    <xdr:to>
      <xdr:col>81</xdr:col>
      <xdr:colOff>101600</xdr:colOff>
      <xdr:row>78</xdr:row>
      <xdr:rowOff>143019</xdr:rowOff>
    </xdr:to>
    <xdr:sp macro="" textlink="">
      <xdr:nvSpPr>
        <xdr:cNvPr id="653" name="楕円 652"/>
        <xdr:cNvSpPr/>
      </xdr:nvSpPr>
      <xdr:spPr>
        <a:xfrm>
          <a:off x="15430500" y="1341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134146</xdr:rowOff>
    </xdr:from>
    <xdr:ext cx="534377" cy="259045"/>
    <xdr:sp macro="" textlink="">
      <xdr:nvSpPr>
        <xdr:cNvPr id="654" name="テキスト ボックス 653"/>
        <xdr:cNvSpPr txBox="1"/>
      </xdr:nvSpPr>
      <xdr:spPr>
        <a:xfrm>
          <a:off x="15214111" y="135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44117</xdr:rowOff>
    </xdr:from>
    <xdr:to>
      <xdr:col>76</xdr:col>
      <xdr:colOff>165100</xdr:colOff>
      <xdr:row>78</xdr:row>
      <xdr:rowOff>145717</xdr:rowOff>
    </xdr:to>
    <xdr:sp macro="" textlink="">
      <xdr:nvSpPr>
        <xdr:cNvPr id="655" name="楕円 654"/>
        <xdr:cNvSpPr/>
      </xdr:nvSpPr>
      <xdr:spPr>
        <a:xfrm>
          <a:off x="14541500" y="1341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136844</xdr:rowOff>
    </xdr:from>
    <xdr:ext cx="534377" cy="259045"/>
    <xdr:sp macro="" textlink="">
      <xdr:nvSpPr>
        <xdr:cNvPr id="656" name="テキスト ボックス 655"/>
        <xdr:cNvSpPr txBox="1"/>
      </xdr:nvSpPr>
      <xdr:spPr>
        <a:xfrm>
          <a:off x="14325111" y="1350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34356</xdr:rowOff>
    </xdr:from>
    <xdr:to>
      <xdr:col>72</xdr:col>
      <xdr:colOff>38100</xdr:colOff>
      <xdr:row>78</xdr:row>
      <xdr:rowOff>135956</xdr:rowOff>
    </xdr:to>
    <xdr:sp macro="" textlink="">
      <xdr:nvSpPr>
        <xdr:cNvPr id="657" name="楕円 656"/>
        <xdr:cNvSpPr/>
      </xdr:nvSpPr>
      <xdr:spPr>
        <a:xfrm>
          <a:off x="13652500" y="1340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127083</xdr:rowOff>
    </xdr:from>
    <xdr:ext cx="534377" cy="259045"/>
    <xdr:sp macro="" textlink="">
      <xdr:nvSpPr>
        <xdr:cNvPr id="658" name="テキスト ボックス 657"/>
        <xdr:cNvSpPr txBox="1"/>
      </xdr:nvSpPr>
      <xdr:spPr>
        <a:xfrm>
          <a:off x="13436111" y="135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62063</xdr:rowOff>
    </xdr:from>
    <xdr:to>
      <xdr:col>67</xdr:col>
      <xdr:colOff>101600</xdr:colOff>
      <xdr:row>78</xdr:row>
      <xdr:rowOff>163663</xdr:rowOff>
    </xdr:to>
    <xdr:sp macro="" textlink="">
      <xdr:nvSpPr>
        <xdr:cNvPr id="659" name="楕円 658"/>
        <xdr:cNvSpPr/>
      </xdr:nvSpPr>
      <xdr:spPr>
        <a:xfrm>
          <a:off x="12763500" y="1343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154790</xdr:rowOff>
    </xdr:from>
    <xdr:ext cx="534377" cy="259045"/>
    <xdr:sp macro="" textlink="">
      <xdr:nvSpPr>
        <xdr:cNvPr id="660" name="テキスト ボックス 659"/>
        <xdr:cNvSpPr txBox="1"/>
      </xdr:nvSpPr>
      <xdr:spPr>
        <a:xfrm>
          <a:off x="12547111" y="1352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82" name="直線コネクタ 681"/>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83" name="積立金最小値テキスト"/>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4" name="直線コネクタ 683"/>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5" name="積立金最大値テキスト"/>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6" name="直線コネクタ 685"/>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103079</xdr:rowOff>
    </xdr:from>
    <xdr:to>
      <xdr:col>85</xdr:col>
      <xdr:colOff>127000</xdr:colOff>
      <xdr:row>95</xdr:row>
      <xdr:rowOff>63850</xdr:rowOff>
    </xdr:to>
    <xdr:cxnSp macro="">
      <xdr:nvCxnSpPr>
        <xdr:cNvPr id="687" name="直線コネクタ 686"/>
        <xdr:cNvCxnSpPr/>
      </xdr:nvCxnSpPr>
      <xdr:spPr>
        <a:xfrm>
          <a:off x="15481300" y="16219379"/>
          <a:ext cx="838200" cy="13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22567</xdr:rowOff>
    </xdr:from>
    <xdr:ext cx="469744" cy="259045"/>
    <xdr:sp macro="" textlink="">
      <xdr:nvSpPr>
        <xdr:cNvPr id="688" name="積立金平均値テキスト"/>
        <xdr:cNvSpPr txBox="1"/>
      </xdr:nvSpPr>
      <xdr:spPr>
        <a:xfrm>
          <a:off x="16370300" y="16481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89" name="フローチャート: 判断 688"/>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103079</xdr:rowOff>
    </xdr:from>
    <xdr:to>
      <xdr:col>81</xdr:col>
      <xdr:colOff>50800</xdr:colOff>
      <xdr:row>95</xdr:row>
      <xdr:rowOff>62570</xdr:rowOff>
    </xdr:to>
    <xdr:cxnSp macro="">
      <xdr:nvCxnSpPr>
        <xdr:cNvPr id="690" name="直線コネクタ 689"/>
        <xdr:cNvCxnSpPr/>
      </xdr:nvCxnSpPr>
      <xdr:spPr>
        <a:xfrm flipV="1">
          <a:off x="14592300" y="16219379"/>
          <a:ext cx="889000" cy="13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91" name="フローチャート: 判断 690"/>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137188</xdr:rowOff>
    </xdr:from>
    <xdr:ext cx="469744" cy="259045"/>
    <xdr:sp macro="" textlink="">
      <xdr:nvSpPr>
        <xdr:cNvPr id="692" name="テキスト ボックス 691"/>
        <xdr:cNvSpPr txBox="1"/>
      </xdr:nvSpPr>
      <xdr:spPr>
        <a:xfrm>
          <a:off x="15246428" y="1659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62570</xdr:rowOff>
    </xdr:from>
    <xdr:to>
      <xdr:col>76</xdr:col>
      <xdr:colOff>114300</xdr:colOff>
      <xdr:row>95</xdr:row>
      <xdr:rowOff>71303</xdr:rowOff>
    </xdr:to>
    <xdr:cxnSp macro="">
      <xdr:nvCxnSpPr>
        <xdr:cNvPr id="693" name="直線コネクタ 692"/>
        <xdr:cNvCxnSpPr/>
      </xdr:nvCxnSpPr>
      <xdr:spPr>
        <a:xfrm flipV="1">
          <a:off x="13703300" y="16350320"/>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4" name="フローチャート: 判断 693"/>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120225</xdr:rowOff>
    </xdr:from>
    <xdr:ext cx="469744" cy="259045"/>
    <xdr:sp macro="" textlink="">
      <xdr:nvSpPr>
        <xdr:cNvPr id="695" name="テキスト ボックス 694"/>
        <xdr:cNvSpPr txBox="1"/>
      </xdr:nvSpPr>
      <xdr:spPr>
        <a:xfrm>
          <a:off x="14357428" y="1657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77064</xdr:rowOff>
    </xdr:from>
    <xdr:to>
      <xdr:col>71</xdr:col>
      <xdr:colOff>177800</xdr:colOff>
      <xdr:row>95</xdr:row>
      <xdr:rowOff>71303</xdr:rowOff>
    </xdr:to>
    <xdr:cxnSp macro="">
      <xdr:nvCxnSpPr>
        <xdr:cNvPr id="696" name="直線コネクタ 695"/>
        <xdr:cNvCxnSpPr/>
      </xdr:nvCxnSpPr>
      <xdr:spPr>
        <a:xfrm>
          <a:off x="12814300" y="16193364"/>
          <a:ext cx="889000" cy="16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7" name="フローチャート: 判断 696"/>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17080</xdr:rowOff>
    </xdr:from>
    <xdr:ext cx="469744" cy="259045"/>
    <xdr:sp macro="" textlink="">
      <xdr:nvSpPr>
        <xdr:cNvPr id="698" name="テキスト ボックス 697"/>
        <xdr:cNvSpPr txBox="1"/>
      </xdr:nvSpPr>
      <xdr:spPr>
        <a:xfrm>
          <a:off x="13468428" y="166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83779</xdr:rowOff>
    </xdr:from>
    <xdr:to>
      <xdr:col>67</xdr:col>
      <xdr:colOff>101600</xdr:colOff>
      <xdr:row>96</xdr:row>
      <xdr:rowOff>13929</xdr:rowOff>
    </xdr:to>
    <xdr:sp macro="" textlink="">
      <xdr:nvSpPr>
        <xdr:cNvPr id="699" name="フローチャート: 判断 698"/>
        <xdr:cNvSpPr/>
      </xdr:nvSpPr>
      <xdr:spPr>
        <a:xfrm>
          <a:off x="12763500" y="1637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5056</xdr:rowOff>
    </xdr:from>
    <xdr:ext cx="534377" cy="259045"/>
    <xdr:sp macro="" textlink="">
      <xdr:nvSpPr>
        <xdr:cNvPr id="700" name="テキスト ボックス 699"/>
        <xdr:cNvSpPr txBox="1"/>
      </xdr:nvSpPr>
      <xdr:spPr>
        <a:xfrm>
          <a:off x="12547111" y="1646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13050</xdr:rowOff>
    </xdr:from>
    <xdr:to>
      <xdr:col>85</xdr:col>
      <xdr:colOff>177800</xdr:colOff>
      <xdr:row>95</xdr:row>
      <xdr:rowOff>114650</xdr:rowOff>
    </xdr:to>
    <xdr:sp macro="" textlink="">
      <xdr:nvSpPr>
        <xdr:cNvPr id="706" name="楕円 705"/>
        <xdr:cNvSpPr/>
      </xdr:nvSpPr>
      <xdr:spPr>
        <a:xfrm>
          <a:off x="16268700" y="163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35927</xdr:rowOff>
    </xdr:from>
    <xdr:ext cx="534377" cy="259045"/>
    <xdr:sp macro="" textlink="">
      <xdr:nvSpPr>
        <xdr:cNvPr id="707" name="積立金該当値テキスト"/>
        <xdr:cNvSpPr txBox="1"/>
      </xdr:nvSpPr>
      <xdr:spPr>
        <a:xfrm>
          <a:off x="16370300" y="161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52279</xdr:rowOff>
    </xdr:from>
    <xdr:to>
      <xdr:col>81</xdr:col>
      <xdr:colOff>101600</xdr:colOff>
      <xdr:row>94</xdr:row>
      <xdr:rowOff>153879</xdr:rowOff>
    </xdr:to>
    <xdr:sp macro="" textlink="">
      <xdr:nvSpPr>
        <xdr:cNvPr id="708" name="楕円 707"/>
        <xdr:cNvSpPr/>
      </xdr:nvSpPr>
      <xdr:spPr>
        <a:xfrm>
          <a:off x="15430500" y="1616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170406</xdr:rowOff>
    </xdr:from>
    <xdr:ext cx="534377" cy="259045"/>
    <xdr:sp macro="" textlink="">
      <xdr:nvSpPr>
        <xdr:cNvPr id="709" name="テキスト ボックス 708"/>
        <xdr:cNvSpPr txBox="1"/>
      </xdr:nvSpPr>
      <xdr:spPr>
        <a:xfrm>
          <a:off x="15214111" y="1594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11770</xdr:rowOff>
    </xdr:from>
    <xdr:to>
      <xdr:col>76</xdr:col>
      <xdr:colOff>165100</xdr:colOff>
      <xdr:row>95</xdr:row>
      <xdr:rowOff>113370</xdr:rowOff>
    </xdr:to>
    <xdr:sp macro="" textlink="">
      <xdr:nvSpPr>
        <xdr:cNvPr id="710" name="楕円 709"/>
        <xdr:cNvSpPr/>
      </xdr:nvSpPr>
      <xdr:spPr>
        <a:xfrm>
          <a:off x="14541500" y="1629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129897</xdr:rowOff>
    </xdr:from>
    <xdr:ext cx="534377" cy="259045"/>
    <xdr:sp macro="" textlink="">
      <xdr:nvSpPr>
        <xdr:cNvPr id="711" name="テキスト ボックス 710"/>
        <xdr:cNvSpPr txBox="1"/>
      </xdr:nvSpPr>
      <xdr:spPr>
        <a:xfrm>
          <a:off x="14325111" y="1607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20503</xdr:rowOff>
    </xdr:from>
    <xdr:to>
      <xdr:col>72</xdr:col>
      <xdr:colOff>38100</xdr:colOff>
      <xdr:row>95</xdr:row>
      <xdr:rowOff>122103</xdr:rowOff>
    </xdr:to>
    <xdr:sp macro="" textlink="">
      <xdr:nvSpPr>
        <xdr:cNvPr id="712" name="楕円 711"/>
        <xdr:cNvSpPr/>
      </xdr:nvSpPr>
      <xdr:spPr>
        <a:xfrm>
          <a:off x="13652500" y="1630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138630</xdr:rowOff>
    </xdr:from>
    <xdr:ext cx="534377" cy="259045"/>
    <xdr:sp macro="" textlink="">
      <xdr:nvSpPr>
        <xdr:cNvPr id="713" name="テキスト ボックス 712"/>
        <xdr:cNvSpPr txBox="1"/>
      </xdr:nvSpPr>
      <xdr:spPr>
        <a:xfrm>
          <a:off x="13436111" y="1608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26264</xdr:rowOff>
    </xdr:from>
    <xdr:to>
      <xdr:col>67</xdr:col>
      <xdr:colOff>101600</xdr:colOff>
      <xdr:row>94</xdr:row>
      <xdr:rowOff>127864</xdr:rowOff>
    </xdr:to>
    <xdr:sp macro="" textlink="">
      <xdr:nvSpPr>
        <xdr:cNvPr id="714" name="楕円 713"/>
        <xdr:cNvSpPr/>
      </xdr:nvSpPr>
      <xdr:spPr>
        <a:xfrm>
          <a:off x="12763500" y="1614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144391</xdr:rowOff>
    </xdr:from>
    <xdr:ext cx="534377" cy="259045"/>
    <xdr:sp macro="" textlink="">
      <xdr:nvSpPr>
        <xdr:cNvPr id="715" name="テキスト ボックス 714"/>
        <xdr:cNvSpPr txBox="1"/>
      </xdr:nvSpPr>
      <xdr:spPr>
        <a:xfrm>
          <a:off x="12547111" y="1591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39" name="直線コネクタ 738"/>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42" name="投資及び出資金最大値テキスト"/>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43" name="直線コネクタ 742"/>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158068</xdr:rowOff>
    </xdr:from>
    <xdr:ext cx="469744" cy="259045"/>
    <xdr:sp macro="" textlink="">
      <xdr:nvSpPr>
        <xdr:cNvPr id="745" name="投資及び出資金平均値テキスト"/>
        <xdr:cNvSpPr txBox="1"/>
      </xdr:nvSpPr>
      <xdr:spPr>
        <a:xfrm>
          <a:off x="22212300" y="63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6" name="フローチャート: 判断 745"/>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48" name="フローチャート: 判断 747"/>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139018</xdr:rowOff>
    </xdr:from>
    <xdr:ext cx="378565" cy="259045"/>
    <xdr:sp macro="" textlink="">
      <xdr:nvSpPr>
        <xdr:cNvPr id="749" name="テキスト ボックス 748"/>
        <xdr:cNvSpPr txBox="1"/>
      </xdr:nvSpPr>
      <xdr:spPr>
        <a:xfrm>
          <a:off x="21134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51" name="フローチャート: 判断 750"/>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9860</xdr:rowOff>
    </xdr:from>
    <xdr:ext cx="378565" cy="259045"/>
    <xdr:sp macro="" textlink="">
      <xdr:nvSpPr>
        <xdr:cNvPr id="752" name="テキスト ボックス 751"/>
        <xdr:cNvSpPr txBox="1"/>
      </xdr:nvSpPr>
      <xdr:spPr>
        <a:xfrm>
          <a:off x="20245017" y="635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4" name="フローチャート: 判断 753"/>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5" name="テキスト ボックス 754"/>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56" name="フローチャート: 判断 755"/>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57" name="テキスト ボックス 756"/>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8" name="テキスト ボックス 787"/>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92" name="直線コネクタ 791"/>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3"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4" name="直線コネクタ 79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5" name="貸付金最大値テキスト"/>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6" name="直線コネクタ 795"/>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12827</xdr:rowOff>
    </xdr:from>
    <xdr:to>
      <xdr:col>116</xdr:col>
      <xdr:colOff>63500</xdr:colOff>
      <xdr:row>58</xdr:row>
      <xdr:rowOff>12884</xdr:rowOff>
    </xdr:to>
    <xdr:cxnSp macro="">
      <xdr:nvCxnSpPr>
        <xdr:cNvPr id="797" name="直線コネクタ 796"/>
        <xdr:cNvCxnSpPr/>
      </xdr:nvCxnSpPr>
      <xdr:spPr>
        <a:xfrm flipV="1">
          <a:off x="21323300" y="9956927"/>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24509</xdr:rowOff>
    </xdr:from>
    <xdr:ext cx="469744" cy="259045"/>
    <xdr:sp macro="" textlink="">
      <xdr:nvSpPr>
        <xdr:cNvPr id="798" name="貸付金平均値テキスト"/>
        <xdr:cNvSpPr txBox="1"/>
      </xdr:nvSpPr>
      <xdr:spPr>
        <a:xfrm>
          <a:off x="22212300" y="9625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799" name="フローチャート: 判断 798"/>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12656</xdr:rowOff>
    </xdr:from>
    <xdr:to>
      <xdr:col>111</xdr:col>
      <xdr:colOff>177800</xdr:colOff>
      <xdr:row>58</xdr:row>
      <xdr:rowOff>12884</xdr:rowOff>
    </xdr:to>
    <xdr:cxnSp macro="">
      <xdr:nvCxnSpPr>
        <xdr:cNvPr id="800" name="直線コネクタ 799"/>
        <xdr:cNvCxnSpPr/>
      </xdr:nvCxnSpPr>
      <xdr:spPr>
        <a:xfrm>
          <a:off x="20434300" y="995675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801" name="フローチャート: 判断 800"/>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93584</xdr:rowOff>
    </xdr:from>
    <xdr:ext cx="469744" cy="259045"/>
    <xdr:sp macro="" textlink="">
      <xdr:nvSpPr>
        <xdr:cNvPr id="802" name="テキスト ボックス 801"/>
        <xdr:cNvSpPr txBox="1"/>
      </xdr:nvSpPr>
      <xdr:spPr>
        <a:xfrm>
          <a:off x="21088428" y="952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5683</xdr:rowOff>
    </xdr:from>
    <xdr:to>
      <xdr:col>107</xdr:col>
      <xdr:colOff>50800</xdr:colOff>
      <xdr:row>58</xdr:row>
      <xdr:rowOff>12656</xdr:rowOff>
    </xdr:to>
    <xdr:cxnSp macro="">
      <xdr:nvCxnSpPr>
        <xdr:cNvPr id="803" name="直線コネクタ 802"/>
        <xdr:cNvCxnSpPr/>
      </xdr:nvCxnSpPr>
      <xdr:spPr>
        <a:xfrm>
          <a:off x="19545300" y="9949783"/>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4" name="フローチャート: 判断 803"/>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88040</xdr:rowOff>
    </xdr:from>
    <xdr:ext cx="469744" cy="259045"/>
    <xdr:sp macro="" textlink="">
      <xdr:nvSpPr>
        <xdr:cNvPr id="805" name="テキスト ボックス 804"/>
        <xdr:cNvSpPr txBox="1"/>
      </xdr:nvSpPr>
      <xdr:spPr>
        <a:xfrm>
          <a:off x="20199428" y="95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5683</xdr:rowOff>
    </xdr:from>
    <xdr:to>
      <xdr:col>102</xdr:col>
      <xdr:colOff>114300</xdr:colOff>
      <xdr:row>58</xdr:row>
      <xdr:rowOff>13513</xdr:rowOff>
    </xdr:to>
    <xdr:cxnSp macro="">
      <xdr:nvCxnSpPr>
        <xdr:cNvPr id="806" name="直線コネクタ 805"/>
        <xdr:cNvCxnSpPr/>
      </xdr:nvCxnSpPr>
      <xdr:spPr>
        <a:xfrm flipV="1">
          <a:off x="18656300" y="9949783"/>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7" name="フローチャート: 判断 806"/>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75068</xdr:rowOff>
    </xdr:from>
    <xdr:ext cx="469744" cy="259045"/>
    <xdr:sp macro="" textlink="">
      <xdr:nvSpPr>
        <xdr:cNvPr id="808" name="テキスト ボックス 807"/>
        <xdr:cNvSpPr txBox="1"/>
      </xdr:nvSpPr>
      <xdr:spPr>
        <a:xfrm>
          <a:off x="19310428" y="95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89071</xdr:rowOff>
    </xdr:from>
    <xdr:to>
      <xdr:col>98</xdr:col>
      <xdr:colOff>38100</xdr:colOff>
      <xdr:row>56</xdr:row>
      <xdr:rowOff>19221</xdr:rowOff>
    </xdr:to>
    <xdr:sp macro="" textlink="">
      <xdr:nvSpPr>
        <xdr:cNvPr id="809" name="フローチャート: 判断 808"/>
        <xdr:cNvSpPr/>
      </xdr:nvSpPr>
      <xdr:spPr>
        <a:xfrm>
          <a:off x="18605500" y="9518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35748</xdr:rowOff>
    </xdr:from>
    <xdr:ext cx="469744" cy="259045"/>
    <xdr:sp macro="" textlink="">
      <xdr:nvSpPr>
        <xdr:cNvPr id="810" name="テキスト ボックス 809"/>
        <xdr:cNvSpPr txBox="1"/>
      </xdr:nvSpPr>
      <xdr:spPr>
        <a:xfrm>
          <a:off x="18421428" y="929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133477</xdr:rowOff>
    </xdr:from>
    <xdr:to>
      <xdr:col>116</xdr:col>
      <xdr:colOff>114300</xdr:colOff>
      <xdr:row>58</xdr:row>
      <xdr:rowOff>63627</xdr:rowOff>
    </xdr:to>
    <xdr:sp macro="" textlink="">
      <xdr:nvSpPr>
        <xdr:cNvPr id="816" name="楕円 815"/>
        <xdr:cNvSpPr/>
      </xdr:nvSpPr>
      <xdr:spPr>
        <a:xfrm>
          <a:off x="22110700" y="990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48404</xdr:rowOff>
    </xdr:from>
    <xdr:ext cx="378565" cy="259045"/>
    <xdr:sp macro="" textlink="">
      <xdr:nvSpPr>
        <xdr:cNvPr id="817" name="貸付金該当値テキスト"/>
        <xdr:cNvSpPr txBox="1"/>
      </xdr:nvSpPr>
      <xdr:spPr>
        <a:xfrm>
          <a:off x="22212300" y="9821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133534</xdr:rowOff>
    </xdr:from>
    <xdr:to>
      <xdr:col>112</xdr:col>
      <xdr:colOff>38100</xdr:colOff>
      <xdr:row>58</xdr:row>
      <xdr:rowOff>63684</xdr:rowOff>
    </xdr:to>
    <xdr:sp macro="" textlink="">
      <xdr:nvSpPr>
        <xdr:cNvPr id="818" name="楕円 817"/>
        <xdr:cNvSpPr/>
      </xdr:nvSpPr>
      <xdr:spPr>
        <a:xfrm>
          <a:off x="21272500" y="99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54811</xdr:rowOff>
    </xdr:from>
    <xdr:ext cx="378565" cy="259045"/>
    <xdr:sp macro="" textlink="">
      <xdr:nvSpPr>
        <xdr:cNvPr id="819" name="テキスト ボックス 818"/>
        <xdr:cNvSpPr txBox="1"/>
      </xdr:nvSpPr>
      <xdr:spPr>
        <a:xfrm>
          <a:off x="21134017" y="999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133306</xdr:rowOff>
    </xdr:from>
    <xdr:to>
      <xdr:col>107</xdr:col>
      <xdr:colOff>101600</xdr:colOff>
      <xdr:row>58</xdr:row>
      <xdr:rowOff>63456</xdr:rowOff>
    </xdr:to>
    <xdr:sp macro="" textlink="">
      <xdr:nvSpPr>
        <xdr:cNvPr id="820" name="楕円 819"/>
        <xdr:cNvSpPr/>
      </xdr:nvSpPr>
      <xdr:spPr>
        <a:xfrm>
          <a:off x="20383500" y="990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54583</xdr:rowOff>
    </xdr:from>
    <xdr:ext cx="378565" cy="259045"/>
    <xdr:sp macro="" textlink="">
      <xdr:nvSpPr>
        <xdr:cNvPr id="821" name="テキスト ボックス 820"/>
        <xdr:cNvSpPr txBox="1"/>
      </xdr:nvSpPr>
      <xdr:spPr>
        <a:xfrm>
          <a:off x="20245017" y="9998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126333</xdr:rowOff>
    </xdr:from>
    <xdr:to>
      <xdr:col>102</xdr:col>
      <xdr:colOff>165100</xdr:colOff>
      <xdr:row>58</xdr:row>
      <xdr:rowOff>56483</xdr:rowOff>
    </xdr:to>
    <xdr:sp macro="" textlink="">
      <xdr:nvSpPr>
        <xdr:cNvPr id="822" name="楕円 821"/>
        <xdr:cNvSpPr/>
      </xdr:nvSpPr>
      <xdr:spPr>
        <a:xfrm>
          <a:off x="19494500" y="989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47610</xdr:rowOff>
    </xdr:from>
    <xdr:ext cx="378565" cy="259045"/>
    <xdr:sp macro="" textlink="">
      <xdr:nvSpPr>
        <xdr:cNvPr id="823" name="テキスト ボックス 822"/>
        <xdr:cNvSpPr txBox="1"/>
      </xdr:nvSpPr>
      <xdr:spPr>
        <a:xfrm>
          <a:off x="19356017" y="9991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134163</xdr:rowOff>
    </xdr:from>
    <xdr:to>
      <xdr:col>98</xdr:col>
      <xdr:colOff>38100</xdr:colOff>
      <xdr:row>58</xdr:row>
      <xdr:rowOff>64313</xdr:rowOff>
    </xdr:to>
    <xdr:sp macro="" textlink="">
      <xdr:nvSpPr>
        <xdr:cNvPr id="824" name="楕円 823"/>
        <xdr:cNvSpPr/>
      </xdr:nvSpPr>
      <xdr:spPr>
        <a:xfrm>
          <a:off x="18605500" y="990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55440</xdr:rowOff>
    </xdr:from>
    <xdr:ext cx="378565" cy="259045"/>
    <xdr:sp macro="" textlink="">
      <xdr:nvSpPr>
        <xdr:cNvPr id="825" name="テキスト ボックス 824"/>
        <xdr:cNvSpPr txBox="1"/>
      </xdr:nvSpPr>
      <xdr:spPr>
        <a:xfrm>
          <a:off x="18467017" y="9999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48" name="直線コネクタ 847"/>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49" name="繰出金最小値テキスト"/>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50" name="直線コネクタ 849"/>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51" name="繰出金最大値テキスト"/>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52" name="直線コネクタ 851"/>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58135</xdr:rowOff>
    </xdr:from>
    <xdr:to>
      <xdr:col>116</xdr:col>
      <xdr:colOff>63500</xdr:colOff>
      <xdr:row>73</xdr:row>
      <xdr:rowOff>91785</xdr:rowOff>
    </xdr:to>
    <xdr:cxnSp macro="">
      <xdr:nvCxnSpPr>
        <xdr:cNvPr id="853" name="直線コネクタ 852"/>
        <xdr:cNvCxnSpPr/>
      </xdr:nvCxnSpPr>
      <xdr:spPr>
        <a:xfrm flipV="1">
          <a:off x="21323300" y="12573985"/>
          <a:ext cx="838200" cy="3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127403</xdr:rowOff>
    </xdr:from>
    <xdr:ext cx="534377" cy="259045"/>
    <xdr:sp macro="" textlink="">
      <xdr:nvSpPr>
        <xdr:cNvPr id="854" name="繰出金平均値テキスト"/>
        <xdr:cNvSpPr txBox="1"/>
      </xdr:nvSpPr>
      <xdr:spPr>
        <a:xfrm>
          <a:off x="22212300" y="12814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5" name="フローチャート: 判断 854"/>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91785</xdr:rowOff>
    </xdr:from>
    <xdr:to>
      <xdr:col>111</xdr:col>
      <xdr:colOff>177800</xdr:colOff>
      <xdr:row>73</xdr:row>
      <xdr:rowOff>146878</xdr:rowOff>
    </xdr:to>
    <xdr:cxnSp macro="">
      <xdr:nvCxnSpPr>
        <xdr:cNvPr id="856" name="直線コネクタ 855"/>
        <xdr:cNvCxnSpPr/>
      </xdr:nvCxnSpPr>
      <xdr:spPr>
        <a:xfrm flipV="1">
          <a:off x="20434300" y="12607635"/>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7" name="フローチャート: 判断 856"/>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86301</xdr:rowOff>
    </xdr:from>
    <xdr:ext cx="534377" cy="259045"/>
    <xdr:sp macro="" textlink="">
      <xdr:nvSpPr>
        <xdr:cNvPr id="858" name="テキスト ボックス 857"/>
        <xdr:cNvSpPr txBox="1"/>
      </xdr:nvSpPr>
      <xdr:spPr>
        <a:xfrm>
          <a:off x="21056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65725</xdr:rowOff>
    </xdr:from>
    <xdr:to>
      <xdr:col>107</xdr:col>
      <xdr:colOff>50800</xdr:colOff>
      <xdr:row>73</xdr:row>
      <xdr:rowOff>146878</xdr:rowOff>
    </xdr:to>
    <xdr:cxnSp macro="">
      <xdr:nvCxnSpPr>
        <xdr:cNvPr id="859" name="直線コネクタ 858"/>
        <xdr:cNvCxnSpPr/>
      </xdr:nvCxnSpPr>
      <xdr:spPr>
        <a:xfrm>
          <a:off x="19545300" y="12581575"/>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60" name="フローチャート: 判断 859"/>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67967</xdr:rowOff>
    </xdr:from>
    <xdr:ext cx="534377" cy="259045"/>
    <xdr:sp macro="" textlink="">
      <xdr:nvSpPr>
        <xdr:cNvPr id="861" name="テキスト ボックス 860"/>
        <xdr:cNvSpPr txBox="1"/>
      </xdr:nvSpPr>
      <xdr:spPr>
        <a:xfrm>
          <a:off x="20167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65725</xdr:rowOff>
    </xdr:from>
    <xdr:to>
      <xdr:col>102</xdr:col>
      <xdr:colOff>114300</xdr:colOff>
      <xdr:row>73</xdr:row>
      <xdr:rowOff>93020</xdr:rowOff>
    </xdr:to>
    <xdr:cxnSp macro="">
      <xdr:nvCxnSpPr>
        <xdr:cNvPr id="862" name="直線コネクタ 861"/>
        <xdr:cNvCxnSpPr/>
      </xdr:nvCxnSpPr>
      <xdr:spPr>
        <a:xfrm flipV="1">
          <a:off x="18656300" y="12581575"/>
          <a:ext cx="8890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63" name="フローチャート: 判断 862"/>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60012</xdr:rowOff>
    </xdr:from>
    <xdr:ext cx="534377" cy="259045"/>
    <xdr:sp macro="" textlink="">
      <xdr:nvSpPr>
        <xdr:cNvPr id="864" name="テキスト ボックス 863"/>
        <xdr:cNvSpPr txBox="1"/>
      </xdr:nvSpPr>
      <xdr:spPr>
        <a:xfrm>
          <a:off x="19278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87209</xdr:rowOff>
    </xdr:from>
    <xdr:to>
      <xdr:col>98</xdr:col>
      <xdr:colOff>38100</xdr:colOff>
      <xdr:row>74</xdr:row>
      <xdr:rowOff>17359</xdr:rowOff>
    </xdr:to>
    <xdr:sp macro="" textlink="">
      <xdr:nvSpPr>
        <xdr:cNvPr id="865" name="フローチャート: 判断 864"/>
        <xdr:cNvSpPr/>
      </xdr:nvSpPr>
      <xdr:spPr>
        <a:xfrm>
          <a:off x="18605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8486</xdr:rowOff>
    </xdr:from>
    <xdr:ext cx="534377" cy="259045"/>
    <xdr:sp macro="" textlink="">
      <xdr:nvSpPr>
        <xdr:cNvPr id="866" name="テキスト ボックス 865"/>
        <xdr:cNvSpPr txBox="1"/>
      </xdr:nvSpPr>
      <xdr:spPr>
        <a:xfrm>
          <a:off x="18389111" y="126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7335</xdr:rowOff>
    </xdr:from>
    <xdr:to>
      <xdr:col>116</xdr:col>
      <xdr:colOff>114300</xdr:colOff>
      <xdr:row>73</xdr:row>
      <xdr:rowOff>108935</xdr:rowOff>
    </xdr:to>
    <xdr:sp macro="" textlink="">
      <xdr:nvSpPr>
        <xdr:cNvPr id="872" name="楕円 871"/>
        <xdr:cNvSpPr/>
      </xdr:nvSpPr>
      <xdr:spPr>
        <a:xfrm>
          <a:off x="22110700" y="125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30212</xdr:rowOff>
    </xdr:from>
    <xdr:ext cx="534377" cy="259045"/>
    <xdr:sp macro="" textlink="">
      <xdr:nvSpPr>
        <xdr:cNvPr id="873" name="繰出金該当値テキスト"/>
        <xdr:cNvSpPr txBox="1"/>
      </xdr:nvSpPr>
      <xdr:spPr>
        <a:xfrm>
          <a:off x="22212300" y="1237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40985</xdr:rowOff>
    </xdr:from>
    <xdr:to>
      <xdr:col>112</xdr:col>
      <xdr:colOff>38100</xdr:colOff>
      <xdr:row>73</xdr:row>
      <xdr:rowOff>142585</xdr:rowOff>
    </xdr:to>
    <xdr:sp macro="" textlink="">
      <xdr:nvSpPr>
        <xdr:cNvPr id="874" name="楕円 873"/>
        <xdr:cNvSpPr/>
      </xdr:nvSpPr>
      <xdr:spPr>
        <a:xfrm>
          <a:off x="21272500" y="125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159112</xdr:rowOff>
    </xdr:from>
    <xdr:ext cx="534377" cy="259045"/>
    <xdr:sp macro="" textlink="">
      <xdr:nvSpPr>
        <xdr:cNvPr id="875" name="テキスト ボックス 874"/>
        <xdr:cNvSpPr txBox="1"/>
      </xdr:nvSpPr>
      <xdr:spPr>
        <a:xfrm>
          <a:off x="21056111" y="1233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96078</xdr:rowOff>
    </xdr:from>
    <xdr:to>
      <xdr:col>107</xdr:col>
      <xdr:colOff>101600</xdr:colOff>
      <xdr:row>74</xdr:row>
      <xdr:rowOff>26228</xdr:rowOff>
    </xdr:to>
    <xdr:sp macro="" textlink="">
      <xdr:nvSpPr>
        <xdr:cNvPr id="876" name="楕円 875"/>
        <xdr:cNvSpPr/>
      </xdr:nvSpPr>
      <xdr:spPr>
        <a:xfrm>
          <a:off x="20383500" y="1261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42755</xdr:rowOff>
    </xdr:from>
    <xdr:ext cx="534377" cy="259045"/>
    <xdr:sp macro="" textlink="">
      <xdr:nvSpPr>
        <xdr:cNvPr id="877" name="テキスト ボックス 876"/>
        <xdr:cNvSpPr txBox="1"/>
      </xdr:nvSpPr>
      <xdr:spPr>
        <a:xfrm>
          <a:off x="20167111" y="1238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14925</xdr:rowOff>
    </xdr:from>
    <xdr:to>
      <xdr:col>102</xdr:col>
      <xdr:colOff>165100</xdr:colOff>
      <xdr:row>73</xdr:row>
      <xdr:rowOff>116525</xdr:rowOff>
    </xdr:to>
    <xdr:sp macro="" textlink="">
      <xdr:nvSpPr>
        <xdr:cNvPr id="878" name="楕円 877"/>
        <xdr:cNvSpPr/>
      </xdr:nvSpPr>
      <xdr:spPr>
        <a:xfrm>
          <a:off x="19494500" y="1253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133052</xdr:rowOff>
    </xdr:from>
    <xdr:ext cx="534377" cy="259045"/>
    <xdr:sp macro="" textlink="">
      <xdr:nvSpPr>
        <xdr:cNvPr id="879" name="テキスト ボックス 878"/>
        <xdr:cNvSpPr txBox="1"/>
      </xdr:nvSpPr>
      <xdr:spPr>
        <a:xfrm>
          <a:off x="19278111" y="1230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42220</xdr:rowOff>
    </xdr:from>
    <xdr:to>
      <xdr:col>98</xdr:col>
      <xdr:colOff>38100</xdr:colOff>
      <xdr:row>73</xdr:row>
      <xdr:rowOff>143820</xdr:rowOff>
    </xdr:to>
    <xdr:sp macro="" textlink="">
      <xdr:nvSpPr>
        <xdr:cNvPr id="880" name="楕円 879"/>
        <xdr:cNvSpPr/>
      </xdr:nvSpPr>
      <xdr:spPr>
        <a:xfrm>
          <a:off x="18605500" y="125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160347</xdr:rowOff>
    </xdr:from>
    <xdr:ext cx="534377" cy="259045"/>
    <xdr:sp macro="" textlink="">
      <xdr:nvSpPr>
        <xdr:cNvPr id="881" name="テキスト ボックス 880"/>
        <xdr:cNvSpPr txBox="1"/>
      </xdr:nvSpPr>
      <xdr:spPr>
        <a:xfrm>
          <a:off x="18389111" y="1233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定員管理等により人件費が年々減少している反面、コストの３割以上を占める扶助費の増高が続いている。今後は公共施設の老朽化に対応するための普通建設事業費の増加が予想され、建替えや改修のための財源として計画的に基金への積立てを行っていく必要がある。</a:t>
          </a:r>
        </a:p>
        <a:p>
          <a:r>
            <a:rPr kumimoji="1" lang="ja-JP" altLang="en-US" sz="1300">
              <a:latin typeface="ＭＳ Ｐゴシック" panose="020B0600070205080204" pitchFamily="50" charset="-128"/>
              <a:ea typeface="ＭＳ Ｐゴシック" panose="020B0600070205080204" pitchFamily="50" charset="-128"/>
            </a:rPr>
            <a:t>　また、今後の本格的な人口減少社会の到来に備えるため、事業の見直し等を進め、予算規模を縮小していかなければならない。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184,090
179,492
24.36
80,667,857
75,637,291
4,317,234
41,166,136
23,523,599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151130</xdr:rowOff>
    </xdr:from>
    <xdr:to>
      <xdr:col>24</xdr:col>
      <xdr:colOff>63500</xdr:colOff>
      <xdr:row>32</xdr:row>
      <xdr:rowOff>41910</xdr:rowOff>
    </xdr:to>
    <xdr:cxnSp macro="">
      <xdr:nvCxnSpPr>
        <xdr:cNvPr id="61" name="直線コネクタ 60"/>
        <xdr:cNvCxnSpPr/>
      </xdr:nvCxnSpPr>
      <xdr:spPr>
        <a:xfrm flipV="1">
          <a:off x="3797300" y="5466080"/>
          <a:ext cx="8382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166387</xdr:rowOff>
    </xdr:from>
    <xdr:ext cx="469744" cy="259045"/>
    <xdr:sp macro="" textlink="">
      <xdr:nvSpPr>
        <xdr:cNvPr id="62" name="議会費平均値テキスト"/>
        <xdr:cNvSpPr txBox="1"/>
      </xdr:nvSpPr>
      <xdr:spPr>
        <a:xfrm>
          <a:off x="4686300" y="5995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160020</xdr:rowOff>
    </xdr:from>
    <xdr:to>
      <xdr:col>19</xdr:col>
      <xdr:colOff>177800</xdr:colOff>
      <xdr:row>32</xdr:row>
      <xdr:rowOff>41910</xdr:rowOff>
    </xdr:to>
    <xdr:cxnSp macro="">
      <xdr:nvCxnSpPr>
        <xdr:cNvPr id="64" name="直線コネクタ 63"/>
        <xdr:cNvCxnSpPr/>
      </xdr:nvCxnSpPr>
      <xdr:spPr>
        <a:xfrm>
          <a:off x="2908300" y="54749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100347</xdr:rowOff>
    </xdr:from>
    <xdr:ext cx="469744" cy="259045"/>
    <xdr:sp macro="" textlink="">
      <xdr:nvSpPr>
        <xdr:cNvPr id="66" name="テキスト ボックス 65"/>
        <xdr:cNvSpPr txBox="1"/>
      </xdr:nvSpPr>
      <xdr:spPr>
        <a:xfrm>
          <a:off x="3562428"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118110</xdr:rowOff>
    </xdr:from>
    <xdr:to>
      <xdr:col>15</xdr:col>
      <xdr:colOff>50800</xdr:colOff>
      <xdr:row>31</xdr:row>
      <xdr:rowOff>160020</xdr:rowOff>
    </xdr:to>
    <xdr:cxnSp macro="">
      <xdr:nvCxnSpPr>
        <xdr:cNvPr id="67" name="直線コネクタ 66"/>
        <xdr:cNvCxnSpPr/>
      </xdr:nvCxnSpPr>
      <xdr:spPr>
        <a:xfrm>
          <a:off x="2019300" y="54330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40657</xdr:rowOff>
    </xdr:from>
    <xdr:ext cx="469744" cy="259045"/>
    <xdr:sp macro="" textlink="">
      <xdr:nvSpPr>
        <xdr:cNvPr id="69" name="テキスト ボックス 68"/>
        <xdr:cNvSpPr txBox="1"/>
      </xdr:nvSpPr>
      <xdr:spPr>
        <a:xfrm>
          <a:off x="2673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156210</xdr:rowOff>
    </xdr:from>
    <xdr:to>
      <xdr:col>10</xdr:col>
      <xdr:colOff>114300</xdr:colOff>
      <xdr:row>31</xdr:row>
      <xdr:rowOff>118110</xdr:rowOff>
    </xdr:to>
    <xdr:cxnSp macro="">
      <xdr:nvCxnSpPr>
        <xdr:cNvPr id="70" name="直線コネクタ 69"/>
        <xdr:cNvCxnSpPr/>
      </xdr:nvCxnSpPr>
      <xdr:spPr>
        <a:xfrm>
          <a:off x="1130300" y="512826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30497</xdr:rowOff>
    </xdr:from>
    <xdr:ext cx="469744" cy="259045"/>
    <xdr:sp macro="" textlink="">
      <xdr:nvSpPr>
        <xdr:cNvPr id="72" name="テキスト ボックス 71"/>
        <xdr:cNvSpPr txBox="1"/>
      </xdr:nvSpPr>
      <xdr:spPr>
        <a:xfrm>
          <a:off x="1784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48260</xdr:rowOff>
    </xdr:from>
    <xdr:to>
      <xdr:col>6</xdr:col>
      <xdr:colOff>38100</xdr:colOff>
      <xdr:row>32</xdr:row>
      <xdr:rowOff>149860</xdr:rowOff>
    </xdr:to>
    <xdr:sp macro="" textlink="">
      <xdr:nvSpPr>
        <xdr:cNvPr id="73" name="フローチャート: 判断 72"/>
        <xdr:cNvSpPr/>
      </xdr:nvSpPr>
      <xdr:spPr>
        <a:xfrm>
          <a:off x="1079500" y="553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140987</xdr:rowOff>
    </xdr:from>
    <xdr:ext cx="469744" cy="259045"/>
    <xdr:sp macro="" textlink="">
      <xdr:nvSpPr>
        <xdr:cNvPr id="74" name="テキスト ボックス 73"/>
        <xdr:cNvSpPr txBox="1"/>
      </xdr:nvSpPr>
      <xdr:spPr>
        <a:xfrm>
          <a:off x="895428" y="56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100330</xdr:rowOff>
    </xdr:from>
    <xdr:to>
      <xdr:col>24</xdr:col>
      <xdr:colOff>114300</xdr:colOff>
      <xdr:row>32</xdr:row>
      <xdr:rowOff>30480</xdr:rowOff>
    </xdr:to>
    <xdr:sp macro="" textlink="">
      <xdr:nvSpPr>
        <xdr:cNvPr id="80" name="楕円 79"/>
        <xdr:cNvSpPr/>
      </xdr:nvSpPr>
      <xdr:spPr>
        <a:xfrm>
          <a:off x="45847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123207</xdr:rowOff>
    </xdr:from>
    <xdr:ext cx="469744" cy="259045"/>
    <xdr:sp macro="" textlink="">
      <xdr:nvSpPr>
        <xdr:cNvPr id="81" name="議会費該当値テキスト"/>
        <xdr:cNvSpPr txBox="1"/>
      </xdr:nvSpPr>
      <xdr:spPr>
        <a:xfrm>
          <a:off x="4686300" y="52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162560</xdr:rowOff>
    </xdr:from>
    <xdr:to>
      <xdr:col>20</xdr:col>
      <xdr:colOff>38100</xdr:colOff>
      <xdr:row>32</xdr:row>
      <xdr:rowOff>92710</xdr:rowOff>
    </xdr:to>
    <xdr:sp macro="" textlink="">
      <xdr:nvSpPr>
        <xdr:cNvPr id="82" name="楕円 81"/>
        <xdr:cNvSpPr/>
      </xdr:nvSpPr>
      <xdr:spPr>
        <a:xfrm>
          <a:off x="3746500" y="547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109237</xdr:rowOff>
    </xdr:from>
    <xdr:ext cx="469744" cy="259045"/>
    <xdr:sp macro="" textlink="">
      <xdr:nvSpPr>
        <xdr:cNvPr id="83" name="テキスト ボックス 82"/>
        <xdr:cNvSpPr txBox="1"/>
      </xdr:nvSpPr>
      <xdr:spPr>
        <a:xfrm>
          <a:off x="3562428" y="525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109220</xdr:rowOff>
    </xdr:from>
    <xdr:to>
      <xdr:col>15</xdr:col>
      <xdr:colOff>101600</xdr:colOff>
      <xdr:row>32</xdr:row>
      <xdr:rowOff>39370</xdr:rowOff>
    </xdr:to>
    <xdr:sp macro="" textlink="">
      <xdr:nvSpPr>
        <xdr:cNvPr id="84" name="楕円 83"/>
        <xdr:cNvSpPr/>
      </xdr:nvSpPr>
      <xdr:spPr>
        <a:xfrm>
          <a:off x="2857500" y="542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55897</xdr:rowOff>
    </xdr:from>
    <xdr:ext cx="469744" cy="259045"/>
    <xdr:sp macro="" textlink="">
      <xdr:nvSpPr>
        <xdr:cNvPr id="85" name="テキスト ボックス 84"/>
        <xdr:cNvSpPr txBox="1"/>
      </xdr:nvSpPr>
      <xdr:spPr>
        <a:xfrm>
          <a:off x="2673428"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67310</xdr:rowOff>
    </xdr:from>
    <xdr:to>
      <xdr:col>10</xdr:col>
      <xdr:colOff>165100</xdr:colOff>
      <xdr:row>31</xdr:row>
      <xdr:rowOff>168910</xdr:rowOff>
    </xdr:to>
    <xdr:sp macro="" textlink="">
      <xdr:nvSpPr>
        <xdr:cNvPr id="86" name="楕円 85"/>
        <xdr:cNvSpPr/>
      </xdr:nvSpPr>
      <xdr:spPr>
        <a:xfrm>
          <a:off x="1968500" y="538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13987</xdr:rowOff>
    </xdr:from>
    <xdr:ext cx="469744" cy="259045"/>
    <xdr:sp macro="" textlink="">
      <xdr:nvSpPr>
        <xdr:cNvPr id="87" name="テキスト ボックス 86"/>
        <xdr:cNvSpPr txBox="1"/>
      </xdr:nvSpPr>
      <xdr:spPr>
        <a:xfrm>
          <a:off x="1784428" y="515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105410</xdr:rowOff>
    </xdr:from>
    <xdr:to>
      <xdr:col>6</xdr:col>
      <xdr:colOff>38100</xdr:colOff>
      <xdr:row>30</xdr:row>
      <xdr:rowOff>35560</xdr:rowOff>
    </xdr:to>
    <xdr:sp macro="" textlink="">
      <xdr:nvSpPr>
        <xdr:cNvPr id="88" name="楕円 87"/>
        <xdr:cNvSpPr/>
      </xdr:nvSpPr>
      <xdr:spPr>
        <a:xfrm>
          <a:off x="1079500" y="507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52087</xdr:rowOff>
    </xdr:from>
    <xdr:ext cx="469744" cy="259045"/>
    <xdr:sp macro="" textlink="">
      <xdr:nvSpPr>
        <xdr:cNvPr id="89" name="テキスト ボックス 88"/>
        <xdr:cNvSpPr txBox="1"/>
      </xdr:nvSpPr>
      <xdr:spPr>
        <a:xfrm>
          <a:off x="895428" y="485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2" name="直線コネクタ 111"/>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3" name="総務費最小値テキスト"/>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4" name="直線コネクタ 113"/>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5" name="総務費最大値テキスト"/>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6" name="直線コネクタ 115"/>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44557</xdr:rowOff>
    </xdr:from>
    <xdr:to>
      <xdr:col>24</xdr:col>
      <xdr:colOff>63500</xdr:colOff>
      <xdr:row>55</xdr:row>
      <xdr:rowOff>73749</xdr:rowOff>
    </xdr:to>
    <xdr:cxnSp macro="">
      <xdr:nvCxnSpPr>
        <xdr:cNvPr id="117" name="直線コネクタ 116"/>
        <xdr:cNvCxnSpPr/>
      </xdr:nvCxnSpPr>
      <xdr:spPr>
        <a:xfrm flipV="1">
          <a:off x="3797300" y="9474307"/>
          <a:ext cx="838200" cy="2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146331</xdr:rowOff>
    </xdr:from>
    <xdr:ext cx="534377" cy="259045"/>
    <xdr:sp macro="" textlink="">
      <xdr:nvSpPr>
        <xdr:cNvPr id="118" name="総務費平均値テキスト"/>
        <xdr:cNvSpPr txBox="1"/>
      </xdr:nvSpPr>
      <xdr:spPr>
        <a:xfrm>
          <a:off x="4686300" y="9576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19" name="フローチャート: 判断 118"/>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73749</xdr:rowOff>
    </xdr:from>
    <xdr:to>
      <xdr:col>19</xdr:col>
      <xdr:colOff>177800</xdr:colOff>
      <xdr:row>56</xdr:row>
      <xdr:rowOff>16736</xdr:rowOff>
    </xdr:to>
    <xdr:cxnSp macro="">
      <xdr:nvCxnSpPr>
        <xdr:cNvPr id="120" name="直線コネクタ 119"/>
        <xdr:cNvCxnSpPr/>
      </xdr:nvCxnSpPr>
      <xdr:spPr>
        <a:xfrm flipV="1">
          <a:off x="2908300" y="9503499"/>
          <a:ext cx="889000" cy="11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1" name="フローチャート: 判断 120"/>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144663</xdr:rowOff>
    </xdr:from>
    <xdr:ext cx="534377" cy="259045"/>
    <xdr:sp macro="" textlink="">
      <xdr:nvSpPr>
        <xdr:cNvPr id="122" name="テキスト ボックス 121"/>
        <xdr:cNvSpPr txBox="1"/>
      </xdr:nvSpPr>
      <xdr:spPr>
        <a:xfrm>
          <a:off x="3530111" y="974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130876</xdr:rowOff>
    </xdr:from>
    <xdr:to>
      <xdr:col>15</xdr:col>
      <xdr:colOff>50800</xdr:colOff>
      <xdr:row>56</xdr:row>
      <xdr:rowOff>16736</xdr:rowOff>
    </xdr:to>
    <xdr:cxnSp macro="">
      <xdr:nvCxnSpPr>
        <xdr:cNvPr id="123" name="直線コネクタ 122"/>
        <xdr:cNvCxnSpPr/>
      </xdr:nvCxnSpPr>
      <xdr:spPr>
        <a:xfrm>
          <a:off x="2019300" y="9560626"/>
          <a:ext cx="889000" cy="5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4" name="フローチャート: 判断 123"/>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60151</xdr:rowOff>
    </xdr:from>
    <xdr:ext cx="534377" cy="259045"/>
    <xdr:sp macro="" textlink="">
      <xdr:nvSpPr>
        <xdr:cNvPr id="125" name="テキスト ボックス 124"/>
        <xdr:cNvSpPr txBox="1"/>
      </xdr:nvSpPr>
      <xdr:spPr>
        <a:xfrm>
          <a:off x="2641111" y="93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136179</xdr:rowOff>
    </xdr:from>
    <xdr:to>
      <xdr:col>10</xdr:col>
      <xdr:colOff>114300</xdr:colOff>
      <xdr:row>55</xdr:row>
      <xdr:rowOff>130876</xdr:rowOff>
    </xdr:to>
    <xdr:cxnSp macro="">
      <xdr:nvCxnSpPr>
        <xdr:cNvPr id="126" name="直線コネクタ 125"/>
        <xdr:cNvCxnSpPr/>
      </xdr:nvCxnSpPr>
      <xdr:spPr>
        <a:xfrm>
          <a:off x="1130300" y="9394479"/>
          <a:ext cx="889000" cy="16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7" name="フローチャート: 判断 126"/>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96268</xdr:rowOff>
    </xdr:from>
    <xdr:ext cx="534377" cy="259045"/>
    <xdr:sp macro="" textlink="">
      <xdr:nvSpPr>
        <xdr:cNvPr id="128" name="テキスト ボックス 127"/>
        <xdr:cNvSpPr txBox="1"/>
      </xdr:nvSpPr>
      <xdr:spPr>
        <a:xfrm>
          <a:off x="1752111" y="969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33990</xdr:rowOff>
    </xdr:from>
    <xdr:to>
      <xdr:col>6</xdr:col>
      <xdr:colOff>38100</xdr:colOff>
      <xdr:row>55</xdr:row>
      <xdr:rowOff>135590</xdr:rowOff>
    </xdr:to>
    <xdr:sp macro="" textlink="">
      <xdr:nvSpPr>
        <xdr:cNvPr id="129" name="フローチャート: 判断 128"/>
        <xdr:cNvSpPr/>
      </xdr:nvSpPr>
      <xdr:spPr>
        <a:xfrm>
          <a:off x="1079500" y="94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126717</xdr:rowOff>
    </xdr:from>
    <xdr:ext cx="534377" cy="259045"/>
    <xdr:sp macro="" textlink="">
      <xdr:nvSpPr>
        <xdr:cNvPr id="130" name="テキスト ボックス 129"/>
        <xdr:cNvSpPr txBox="1"/>
      </xdr:nvSpPr>
      <xdr:spPr>
        <a:xfrm>
          <a:off x="863111" y="955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165207</xdr:rowOff>
    </xdr:from>
    <xdr:to>
      <xdr:col>24</xdr:col>
      <xdr:colOff>114300</xdr:colOff>
      <xdr:row>55</xdr:row>
      <xdr:rowOff>95357</xdr:rowOff>
    </xdr:to>
    <xdr:sp macro="" textlink="">
      <xdr:nvSpPr>
        <xdr:cNvPr id="136" name="楕円 135"/>
        <xdr:cNvSpPr/>
      </xdr:nvSpPr>
      <xdr:spPr>
        <a:xfrm>
          <a:off x="4584700" y="942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16634</xdr:rowOff>
    </xdr:from>
    <xdr:ext cx="534377" cy="259045"/>
    <xdr:sp macro="" textlink="">
      <xdr:nvSpPr>
        <xdr:cNvPr id="137" name="総務費該当値テキスト"/>
        <xdr:cNvSpPr txBox="1"/>
      </xdr:nvSpPr>
      <xdr:spPr>
        <a:xfrm>
          <a:off x="4686300" y="927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22949</xdr:rowOff>
    </xdr:from>
    <xdr:to>
      <xdr:col>20</xdr:col>
      <xdr:colOff>38100</xdr:colOff>
      <xdr:row>55</xdr:row>
      <xdr:rowOff>124549</xdr:rowOff>
    </xdr:to>
    <xdr:sp macro="" textlink="">
      <xdr:nvSpPr>
        <xdr:cNvPr id="138" name="楕円 137"/>
        <xdr:cNvSpPr/>
      </xdr:nvSpPr>
      <xdr:spPr>
        <a:xfrm>
          <a:off x="3746500" y="945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141076</xdr:rowOff>
    </xdr:from>
    <xdr:ext cx="534377" cy="259045"/>
    <xdr:sp macro="" textlink="">
      <xdr:nvSpPr>
        <xdr:cNvPr id="139" name="テキスト ボックス 138"/>
        <xdr:cNvSpPr txBox="1"/>
      </xdr:nvSpPr>
      <xdr:spPr>
        <a:xfrm>
          <a:off x="3530111" y="922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137386</xdr:rowOff>
    </xdr:from>
    <xdr:to>
      <xdr:col>15</xdr:col>
      <xdr:colOff>101600</xdr:colOff>
      <xdr:row>56</xdr:row>
      <xdr:rowOff>67536</xdr:rowOff>
    </xdr:to>
    <xdr:sp macro="" textlink="">
      <xdr:nvSpPr>
        <xdr:cNvPr id="140" name="楕円 139"/>
        <xdr:cNvSpPr/>
      </xdr:nvSpPr>
      <xdr:spPr>
        <a:xfrm>
          <a:off x="2857500" y="95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58663</xdr:rowOff>
    </xdr:from>
    <xdr:ext cx="534377" cy="259045"/>
    <xdr:sp macro="" textlink="">
      <xdr:nvSpPr>
        <xdr:cNvPr id="141" name="テキスト ボックス 140"/>
        <xdr:cNvSpPr txBox="1"/>
      </xdr:nvSpPr>
      <xdr:spPr>
        <a:xfrm>
          <a:off x="2641111" y="965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80076</xdr:rowOff>
    </xdr:from>
    <xdr:to>
      <xdr:col>10</xdr:col>
      <xdr:colOff>165100</xdr:colOff>
      <xdr:row>56</xdr:row>
      <xdr:rowOff>10226</xdr:rowOff>
    </xdr:to>
    <xdr:sp macro="" textlink="">
      <xdr:nvSpPr>
        <xdr:cNvPr id="142" name="楕円 141"/>
        <xdr:cNvSpPr/>
      </xdr:nvSpPr>
      <xdr:spPr>
        <a:xfrm>
          <a:off x="1968500" y="950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26753</xdr:rowOff>
    </xdr:from>
    <xdr:ext cx="534377" cy="259045"/>
    <xdr:sp macro="" textlink="">
      <xdr:nvSpPr>
        <xdr:cNvPr id="143" name="テキスト ボックス 142"/>
        <xdr:cNvSpPr txBox="1"/>
      </xdr:nvSpPr>
      <xdr:spPr>
        <a:xfrm>
          <a:off x="1752111" y="928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85379</xdr:rowOff>
    </xdr:from>
    <xdr:to>
      <xdr:col>6</xdr:col>
      <xdr:colOff>38100</xdr:colOff>
      <xdr:row>55</xdr:row>
      <xdr:rowOff>15529</xdr:rowOff>
    </xdr:to>
    <xdr:sp macro="" textlink="">
      <xdr:nvSpPr>
        <xdr:cNvPr id="144" name="楕円 143"/>
        <xdr:cNvSpPr/>
      </xdr:nvSpPr>
      <xdr:spPr>
        <a:xfrm>
          <a:off x="1079500" y="934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32056</xdr:rowOff>
    </xdr:from>
    <xdr:ext cx="534377" cy="259045"/>
    <xdr:sp macro="" textlink="">
      <xdr:nvSpPr>
        <xdr:cNvPr id="145" name="テキスト ボックス 144"/>
        <xdr:cNvSpPr txBox="1"/>
      </xdr:nvSpPr>
      <xdr:spPr>
        <a:xfrm>
          <a:off x="863111" y="911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0" name="直線コネクタ 169"/>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1" name="民生費最小値テキスト"/>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2" name="直線コネクタ 171"/>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3" name="民生費最大値テキスト"/>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4" name="直線コネクタ 173"/>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113944</xdr:rowOff>
    </xdr:from>
    <xdr:to>
      <xdr:col>24</xdr:col>
      <xdr:colOff>63500</xdr:colOff>
      <xdr:row>73</xdr:row>
      <xdr:rowOff>9284</xdr:rowOff>
    </xdr:to>
    <xdr:cxnSp macro="">
      <xdr:nvCxnSpPr>
        <xdr:cNvPr id="175" name="直線コネクタ 174"/>
        <xdr:cNvCxnSpPr/>
      </xdr:nvCxnSpPr>
      <xdr:spPr>
        <a:xfrm flipV="1">
          <a:off x="3797300" y="12458344"/>
          <a:ext cx="838200" cy="6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157712</xdr:rowOff>
    </xdr:from>
    <xdr:ext cx="599010" cy="259045"/>
    <xdr:sp macro="" textlink="">
      <xdr:nvSpPr>
        <xdr:cNvPr id="176" name="民生費平均値テキスト"/>
        <xdr:cNvSpPr txBox="1"/>
      </xdr:nvSpPr>
      <xdr:spPr>
        <a:xfrm>
          <a:off x="4686300" y="13016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7" name="フローチャート: 判断 176"/>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171247</xdr:rowOff>
    </xdr:from>
    <xdr:to>
      <xdr:col>19</xdr:col>
      <xdr:colOff>177800</xdr:colOff>
      <xdr:row>73</xdr:row>
      <xdr:rowOff>9284</xdr:rowOff>
    </xdr:to>
    <xdr:cxnSp macro="">
      <xdr:nvCxnSpPr>
        <xdr:cNvPr id="178" name="直線コネクタ 177"/>
        <xdr:cNvCxnSpPr/>
      </xdr:nvCxnSpPr>
      <xdr:spPr>
        <a:xfrm>
          <a:off x="2908300" y="12515647"/>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79" name="フローチャート: 判断 178"/>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10507</xdr:rowOff>
    </xdr:from>
    <xdr:ext cx="599010" cy="259045"/>
    <xdr:sp macro="" textlink="">
      <xdr:nvSpPr>
        <xdr:cNvPr id="180" name="テキスト ボックス 179"/>
        <xdr:cNvSpPr txBox="1"/>
      </xdr:nvSpPr>
      <xdr:spPr>
        <a:xfrm>
          <a:off x="3497795" y="132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171247</xdr:rowOff>
    </xdr:from>
    <xdr:to>
      <xdr:col>15</xdr:col>
      <xdr:colOff>50800</xdr:colOff>
      <xdr:row>73</xdr:row>
      <xdr:rowOff>26606</xdr:rowOff>
    </xdr:to>
    <xdr:cxnSp macro="">
      <xdr:nvCxnSpPr>
        <xdr:cNvPr id="181" name="直線コネクタ 180"/>
        <xdr:cNvCxnSpPr/>
      </xdr:nvCxnSpPr>
      <xdr:spPr>
        <a:xfrm flipV="1">
          <a:off x="2019300" y="12515647"/>
          <a:ext cx="889000" cy="2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2" name="フローチャート: 判断 181"/>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158348</xdr:rowOff>
    </xdr:from>
    <xdr:ext cx="599010" cy="259045"/>
    <xdr:sp macro="" textlink="">
      <xdr:nvSpPr>
        <xdr:cNvPr id="183" name="テキスト ボックス 182"/>
        <xdr:cNvSpPr txBox="1"/>
      </xdr:nvSpPr>
      <xdr:spPr>
        <a:xfrm>
          <a:off x="2608795" y="131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26606</xdr:rowOff>
    </xdr:from>
    <xdr:to>
      <xdr:col>10</xdr:col>
      <xdr:colOff>114300</xdr:colOff>
      <xdr:row>73</xdr:row>
      <xdr:rowOff>73711</xdr:rowOff>
    </xdr:to>
    <xdr:cxnSp macro="">
      <xdr:nvCxnSpPr>
        <xdr:cNvPr id="184" name="直線コネクタ 183"/>
        <xdr:cNvCxnSpPr/>
      </xdr:nvCxnSpPr>
      <xdr:spPr>
        <a:xfrm flipV="1">
          <a:off x="1130300" y="12542456"/>
          <a:ext cx="889000" cy="4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5" name="フローチャート: 判断 184"/>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98913</xdr:rowOff>
    </xdr:from>
    <xdr:ext cx="599010" cy="259045"/>
    <xdr:sp macro="" textlink="">
      <xdr:nvSpPr>
        <xdr:cNvPr id="186" name="テキスト ボックス 185"/>
        <xdr:cNvSpPr txBox="1"/>
      </xdr:nvSpPr>
      <xdr:spPr>
        <a:xfrm>
          <a:off x="1719795" y="131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2082</xdr:rowOff>
    </xdr:from>
    <xdr:to>
      <xdr:col>6</xdr:col>
      <xdr:colOff>38100</xdr:colOff>
      <xdr:row>76</xdr:row>
      <xdr:rowOff>103682</xdr:rowOff>
    </xdr:to>
    <xdr:sp macro="" textlink="">
      <xdr:nvSpPr>
        <xdr:cNvPr id="187" name="フローチャート: 判断 186"/>
        <xdr:cNvSpPr/>
      </xdr:nvSpPr>
      <xdr:spPr>
        <a:xfrm>
          <a:off x="1079500" y="1303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94809</xdr:rowOff>
    </xdr:from>
    <xdr:ext cx="599010" cy="259045"/>
    <xdr:sp macro="" textlink="">
      <xdr:nvSpPr>
        <xdr:cNvPr id="188" name="テキスト ボックス 187"/>
        <xdr:cNvSpPr txBox="1"/>
      </xdr:nvSpPr>
      <xdr:spPr>
        <a:xfrm>
          <a:off x="830795" y="1312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63144</xdr:rowOff>
    </xdr:from>
    <xdr:to>
      <xdr:col>24</xdr:col>
      <xdr:colOff>114300</xdr:colOff>
      <xdr:row>72</xdr:row>
      <xdr:rowOff>164744</xdr:rowOff>
    </xdr:to>
    <xdr:sp macro="" textlink="">
      <xdr:nvSpPr>
        <xdr:cNvPr id="194" name="楕円 193"/>
        <xdr:cNvSpPr/>
      </xdr:nvSpPr>
      <xdr:spPr>
        <a:xfrm>
          <a:off x="4584700" y="124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86021</xdr:rowOff>
    </xdr:from>
    <xdr:ext cx="599010" cy="259045"/>
    <xdr:sp macro="" textlink="">
      <xdr:nvSpPr>
        <xdr:cNvPr id="195" name="民生費該当値テキスト"/>
        <xdr:cNvSpPr txBox="1"/>
      </xdr:nvSpPr>
      <xdr:spPr>
        <a:xfrm>
          <a:off x="4686300" y="1225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129934</xdr:rowOff>
    </xdr:from>
    <xdr:to>
      <xdr:col>20</xdr:col>
      <xdr:colOff>38100</xdr:colOff>
      <xdr:row>73</xdr:row>
      <xdr:rowOff>60084</xdr:rowOff>
    </xdr:to>
    <xdr:sp macro="" textlink="">
      <xdr:nvSpPr>
        <xdr:cNvPr id="196" name="楕円 195"/>
        <xdr:cNvSpPr/>
      </xdr:nvSpPr>
      <xdr:spPr>
        <a:xfrm>
          <a:off x="3746500" y="1247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76611</xdr:rowOff>
    </xdr:from>
    <xdr:ext cx="599010" cy="259045"/>
    <xdr:sp macro="" textlink="">
      <xdr:nvSpPr>
        <xdr:cNvPr id="197" name="テキスト ボックス 196"/>
        <xdr:cNvSpPr txBox="1"/>
      </xdr:nvSpPr>
      <xdr:spPr>
        <a:xfrm>
          <a:off x="3497795" y="12249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120447</xdr:rowOff>
    </xdr:from>
    <xdr:to>
      <xdr:col>15</xdr:col>
      <xdr:colOff>101600</xdr:colOff>
      <xdr:row>73</xdr:row>
      <xdr:rowOff>50597</xdr:rowOff>
    </xdr:to>
    <xdr:sp macro="" textlink="">
      <xdr:nvSpPr>
        <xdr:cNvPr id="198" name="楕円 197"/>
        <xdr:cNvSpPr/>
      </xdr:nvSpPr>
      <xdr:spPr>
        <a:xfrm>
          <a:off x="2857500" y="1246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67124</xdr:rowOff>
    </xdr:from>
    <xdr:ext cx="599010" cy="259045"/>
    <xdr:sp macro="" textlink="">
      <xdr:nvSpPr>
        <xdr:cNvPr id="199" name="テキスト ボックス 198"/>
        <xdr:cNvSpPr txBox="1"/>
      </xdr:nvSpPr>
      <xdr:spPr>
        <a:xfrm>
          <a:off x="2608795" y="12240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147256</xdr:rowOff>
    </xdr:from>
    <xdr:to>
      <xdr:col>10</xdr:col>
      <xdr:colOff>165100</xdr:colOff>
      <xdr:row>73</xdr:row>
      <xdr:rowOff>77406</xdr:rowOff>
    </xdr:to>
    <xdr:sp macro="" textlink="">
      <xdr:nvSpPr>
        <xdr:cNvPr id="200" name="楕円 199"/>
        <xdr:cNvSpPr/>
      </xdr:nvSpPr>
      <xdr:spPr>
        <a:xfrm>
          <a:off x="1968500" y="124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93933</xdr:rowOff>
    </xdr:from>
    <xdr:ext cx="599010" cy="259045"/>
    <xdr:sp macro="" textlink="">
      <xdr:nvSpPr>
        <xdr:cNvPr id="201" name="テキスト ボックス 200"/>
        <xdr:cNvSpPr txBox="1"/>
      </xdr:nvSpPr>
      <xdr:spPr>
        <a:xfrm>
          <a:off x="1719795" y="1226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22911</xdr:rowOff>
    </xdr:from>
    <xdr:to>
      <xdr:col>6</xdr:col>
      <xdr:colOff>38100</xdr:colOff>
      <xdr:row>73</xdr:row>
      <xdr:rowOff>124511</xdr:rowOff>
    </xdr:to>
    <xdr:sp macro="" textlink="">
      <xdr:nvSpPr>
        <xdr:cNvPr id="202" name="楕円 201"/>
        <xdr:cNvSpPr/>
      </xdr:nvSpPr>
      <xdr:spPr>
        <a:xfrm>
          <a:off x="1079500" y="1253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141038</xdr:rowOff>
    </xdr:from>
    <xdr:ext cx="599010" cy="259045"/>
    <xdr:sp macro="" textlink="">
      <xdr:nvSpPr>
        <xdr:cNvPr id="203" name="テキスト ボックス 202"/>
        <xdr:cNvSpPr txBox="1"/>
      </xdr:nvSpPr>
      <xdr:spPr>
        <a:xfrm>
          <a:off x="830795" y="1231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28" name="直線コネクタ 227"/>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29" name="衛生費最小値テキスト"/>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0" name="直線コネクタ 229"/>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1" name="衛生費最大値テキスト"/>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2" name="直線コネクタ 231"/>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1436</xdr:rowOff>
    </xdr:from>
    <xdr:to>
      <xdr:col>24</xdr:col>
      <xdr:colOff>63500</xdr:colOff>
      <xdr:row>95</xdr:row>
      <xdr:rowOff>6122</xdr:rowOff>
    </xdr:to>
    <xdr:cxnSp macro="">
      <xdr:nvCxnSpPr>
        <xdr:cNvPr id="233" name="直線コネクタ 232"/>
        <xdr:cNvCxnSpPr/>
      </xdr:nvCxnSpPr>
      <xdr:spPr>
        <a:xfrm>
          <a:off x="3797300" y="16289186"/>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82326</xdr:rowOff>
    </xdr:from>
    <xdr:ext cx="534377" cy="259045"/>
    <xdr:sp macro="" textlink="">
      <xdr:nvSpPr>
        <xdr:cNvPr id="234" name="衛生費平均値テキスト"/>
        <xdr:cNvSpPr txBox="1"/>
      </xdr:nvSpPr>
      <xdr:spPr>
        <a:xfrm>
          <a:off x="4686300" y="1602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5" name="フローチャート: 判断 234"/>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1436</xdr:rowOff>
    </xdr:from>
    <xdr:to>
      <xdr:col>19</xdr:col>
      <xdr:colOff>177800</xdr:colOff>
      <xdr:row>95</xdr:row>
      <xdr:rowOff>27457</xdr:rowOff>
    </xdr:to>
    <xdr:cxnSp macro="">
      <xdr:nvCxnSpPr>
        <xdr:cNvPr id="236" name="直線コネクタ 235"/>
        <xdr:cNvCxnSpPr/>
      </xdr:nvCxnSpPr>
      <xdr:spPr>
        <a:xfrm flipV="1">
          <a:off x="2908300" y="16289186"/>
          <a:ext cx="889000" cy="2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7" name="フローチャート: 判断 236"/>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51083</xdr:rowOff>
    </xdr:from>
    <xdr:ext cx="534377" cy="259045"/>
    <xdr:sp macro="" textlink="">
      <xdr:nvSpPr>
        <xdr:cNvPr id="238" name="テキスト ボックス 237"/>
        <xdr:cNvSpPr txBox="1"/>
      </xdr:nvSpPr>
      <xdr:spPr>
        <a:xfrm>
          <a:off x="3530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12560</xdr:rowOff>
    </xdr:from>
    <xdr:to>
      <xdr:col>15</xdr:col>
      <xdr:colOff>50800</xdr:colOff>
      <xdr:row>95</xdr:row>
      <xdr:rowOff>27457</xdr:rowOff>
    </xdr:to>
    <xdr:cxnSp macro="">
      <xdr:nvCxnSpPr>
        <xdr:cNvPr id="239" name="直線コネクタ 238"/>
        <xdr:cNvCxnSpPr/>
      </xdr:nvCxnSpPr>
      <xdr:spPr>
        <a:xfrm>
          <a:off x="2019300" y="16300310"/>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0" name="フローチャート: 判断 239"/>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42397</xdr:rowOff>
    </xdr:from>
    <xdr:ext cx="534377" cy="259045"/>
    <xdr:sp macro="" textlink="">
      <xdr:nvSpPr>
        <xdr:cNvPr id="241" name="テキスト ボックス 240"/>
        <xdr:cNvSpPr txBox="1"/>
      </xdr:nvSpPr>
      <xdr:spPr>
        <a:xfrm>
          <a:off x="2641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117184</xdr:rowOff>
    </xdr:from>
    <xdr:to>
      <xdr:col>10</xdr:col>
      <xdr:colOff>114300</xdr:colOff>
      <xdr:row>95</xdr:row>
      <xdr:rowOff>12560</xdr:rowOff>
    </xdr:to>
    <xdr:cxnSp macro="">
      <xdr:nvCxnSpPr>
        <xdr:cNvPr id="242" name="直線コネクタ 241"/>
        <xdr:cNvCxnSpPr/>
      </xdr:nvCxnSpPr>
      <xdr:spPr>
        <a:xfrm>
          <a:off x="1130300" y="16233484"/>
          <a:ext cx="889000" cy="6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3" name="フローチャート: 判断 242"/>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54018</xdr:rowOff>
    </xdr:from>
    <xdr:ext cx="534377" cy="259045"/>
    <xdr:sp macro="" textlink="">
      <xdr:nvSpPr>
        <xdr:cNvPr id="244" name="テキスト ボックス 243"/>
        <xdr:cNvSpPr txBox="1"/>
      </xdr:nvSpPr>
      <xdr:spPr>
        <a:xfrm>
          <a:off x="1752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141973</xdr:rowOff>
    </xdr:from>
    <xdr:to>
      <xdr:col>6</xdr:col>
      <xdr:colOff>38100</xdr:colOff>
      <xdr:row>95</xdr:row>
      <xdr:rowOff>72123</xdr:rowOff>
    </xdr:to>
    <xdr:sp macro="" textlink="">
      <xdr:nvSpPr>
        <xdr:cNvPr id="245" name="フローチャート: 判断 244"/>
        <xdr:cNvSpPr/>
      </xdr:nvSpPr>
      <xdr:spPr>
        <a:xfrm>
          <a:off x="1079500" y="162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63250</xdr:rowOff>
    </xdr:from>
    <xdr:ext cx="534377" cy="259045"/>
    <xdr:sp macro="" textlink="">
      <xdr:nvSpPr>
        <xdr:cNvPr id="246" name="テキスト ボックス 245"/>
        <xdr:cNvSpPr txBox="1"/>
      </xdr:nvSpPr>
      <xdr:spPr>
        <a:xfrm>
          <a:off x="863111" y="1635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126772</xdr:rowOff>
    </xdr:from>
    <xdr:to>
      <xdr:col>24</xdr:col>
      <xdr:colOff>114300</xdr:colOff>
      <xdr:row>95</xdr:row>
      <xdr:rowOff>56922</xdr:rowOff>
    </xdr:to>
    <xdr:sp macro="" textlink="">
      <xdr:nvSpPr>
        <xdr:cNvPr id="252" name="楕円 251"/>
        <xdr:cNvSpPr/>
      </xdr:nvSpPr>
      <xdr:spPr>
        <a:xfrm>
          <a:off x="4584700" y="1624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105199</xdr:rowOff>
    </xdr:from>
    <xdr:ext cx="534377" cy="259045"/>
    <xdr:sp macro="" textlink="">
      <xdr:nvSpPr>
        <xdr:cNvPr id="253" name="衛生費該当値テキスト"/>
        <xdr:cNvSpPr txBox="1"/>
      </xdr:nvSpPr>
      <xdr:spPr>
        <a:xfrm>
          <a:off x="4686300" y="1622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122086</xdr:rowOff>
    </xdr:from>
    <xdr:to>
      <xdr:col>20</xdr:col>
      <xdr:colOff>38100</xdr:colOff>
      <xdr:row>95</xdr:row>
      <xdr:rowOff>52236</xdr:rowOff>
    </xdr:to>
    <xdr:sp macro="" textlink="">
      <xdr:nvSpPr>
        <xdr:cNvPr id="254" name="楕円 253"/>
        <xdr:cNvSpPr/>
      </xdr:nvSpPr>
      <xdr:spPr>
        <a:xfrm>
          <a:off x="3746500" y="1623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43363</xdr:rowOff>
    </xdr:from>
    <xdr:ext cx="534377" cy="259045"/>
    <xdr:sp macro="" textlink="">
      <xdr:nvSpPr>
        <xdr:cNvPr id="255" name="テキスト ボックス 254"/>
        <xdr:cNvSpPr txBox="1"/>
      </xdr:nvSpPr>
      <xdr:spPr>
        <a:xfrm>
          <a:off x="3530111" y="1633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148107</xdr:rowOff>
    </xdr:from>
    <xdr:to>
      <xdr:col>15</xdr:col>
      <xdr:colOff>101600</xdr:colOff>
      <xdr:row>95</xdr:row>
      <xdr:rowOff>78257</xdr:rowOff>
    </xdr:to>
    <xdr:sp macro="" textlink="">
      <xdr:nvSpPr>
        <xdr:cNvPr id="256" name="楕円 255"/>
        <xdr:cNvSpPr/>
      </xdr:nvSpPr>
      <xdr:spPr>
        <a:xfrm>
          <a:off x="2857500" y="1626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69384</xdr:rowOff>
    </xdr:from>
    <xdr:ext cx="534377" cy="259045"/>
    <xdr:sp macro="" textlink="">
      <xdr:nvSpPr>
        <xdr:cNvPr id="257" name="テキスト ボックス 256"/>
        <xdr:cNvSpPr txBox="1"/>
      </xdr:nvSpPr>
      <xdr:spPr>
        <a:xfrm>
          <a:off x="2641111" y="163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133210</xdr:rowOff>
    </xdr:from>
    <xdr:to>
      <xdr:col>10</xdr:col>
      <xdr:colOff>165100</xdr:colOff>
      <xdr:row>95</xdr:row>
      <xdr:rowOff>63360</xdr:rowOff>
    </xdr:to>
    <xdr:sp macro="" textlink="">
      <xdr:nvSpPr>
        <xdr:cNvPr id="258" name="楕円 257"/>
        <xdr:cNvSpPr/>
      </xdr:nvSpPr>
      <xdr:spPr>
        <a:xfrm>
          <a:off x="1968500" y="162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54487</xdr:rowOff>
    </xdr:from>
    <xdr:ext cx="534377" cy="259045"/>
    <xdr:sp macro="" textlink="">
      <xdr:nvSpPr>
        <xdr:cNvPr id="259" name="テキスト ボックス 258"/>
        <xdr:cNvSpPr txBox="1"/>
      </xdr:nvSpPr>
      <xdr:spPr>
        <a:xfrm>
          <a:off x="1752111" y="1634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66384</xdr:rowOff>
    </xdr:from>
    <xdr:to>
      <xdr:col>6</xdr:col>
      <xdr:colOff>38100</xdr:colOff>
      <xdr:row>94</xdr:row>
      <xdr:rowOff>167984</xdr:rowOff>
    </xdr:to>
    <xdr:sp macro="" textlink="">
      <xdr:nvSpPr>
        <xdr:cNvPr id="260" name="楕円 259"/>
        <xdr:cNvSpPr/>
      </xdr:nvSpPr>
      <xdr:spPr>
        <a:xfrm>
          <a:off x="1079500" y="1618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13061</xdr:rowOff>
    </xdr:from>
    <xdr:ext cx="534377" cy="259045"/>
    <xdr:sp macro="" textlink="">
      <xdr:nvSpPr>
        <xdr:cNvPr id="261" name="テキスト ボックス 260"/>
        <xdr:cNvSpPr txBox="1"/>
      </xdr:nvSpPr>
      <xdr:spPr>
        <a:xfrm>
          <a:off x="863111" y="1595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3" name="直線コネクタ 282"/>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4"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5" name="直線コネクタ 284"/>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7" name="直線コネクタ 28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96038</xdr:rowOff>
    </xdr:from>
    <xdr:to>
      <xdr:col>55</xdr:col>
      <xdr:colOff>0</xdr:colOff>
      <xdr:row>34</xdr:row>
      <xdr:rowOff>107696</xdr:rowOff>
    </xdr:to>
    <xdr:cxnSp macro="">
      <xdr:nvCxnSpPr>
        <xdr:cNvPr id="288" name="直線コネクタ 287"/>
        <xdr:cNvCxnSpPr/>
      </xdr:nvCxnSpPr>
      <xdr:spPr>
        <a:xfrm flipV="1">
          <a:off x="9639300" y="5925338"/>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29837</xdr:rowOff>
    </xdr:from>
    <xdr:ext cx="378565" cy="259045"/>
    <xdr:sp macro="" textlink="">
      <xdr:nvSpPr>
        <xdr:cNvPr id="289" name="労働費平均値テキスト"/>
        <xdr:cNvSpPr txBox="1"/>
      </xdr:nvSpPr>
      <xdr:spPr>
        <a:xfrm>
          <a:off x="10528300" y="6373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0" name="フローチャート: 判断 289"/>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107696</xdr:rowOff>
    </xdr:from>
    <xdr:to>
      <xdr:col>50</xdr:col>
      <xdr:colOff>114300</xdr:colOff>
      <xdr:row>34</xdr:row>
      <xdr:rowOff>129184</xdr:rowOff>
    </xdr:to>
    <xdr:cxnSp macro="">
      <xdr:nvCxnSpPr>
        <xdr:cNvPr id="291" name="直線コネクタ 290"/>
        <xdr:cNvCxnSpPr/>
      </xdr:nvCxnSpPr>
      <xdr:spPr>
        <a:xfrm flipV="1">
          <a:off x="8750300" y="5936996"/>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2" name="フローチャート: 判断 291"/>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67327</xdr:rowOff>
    </xdr:from>
    <xdr:ext cx="469744" cy="259045"/>
    <xdr:sp macro="" textlink="">
      <xdr:nvSpPr>
        <xdr:cNvPr id="293" name="テキスト ボックス 292"/>
        <xdr:cNvSpPr txBox="1"/>
      </xdr:nvSpPr>
      <xdr:spPr>
        <a:xfrm>
          <a:off x="9404428"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129184</xdr:rowOff>
    </xdr:from>
    <xdr:to>
      <xdr:col>45</xdr:col>
      <xdr:colOff>177800</xdr:colOff>
      <xdr:row>34</xdr:row>
      <xdr:rowOff>141072</xdr:rowOff>
    </xdr:to>
    <xdr:cxnSp macro="">
      <xdr:nvCxnSpPr>
        <xdr:cNvPr id="294" name="直線コネクタ 293"/>
        <xdr:cNvCxnSpPr/>
      </xdr:nvCxnSpPr>
      <xdr:spPr>
        <a:xfrm flipV="1">
          <a:off x="7861300" y="5958484"/>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5" name="フローチャート: 判断 294"/>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151681</xdr:rowOff>
    </xdr:from>
    <xdr:ext cx="378565" cy="259045"/>
    <xdr:sp macro="" textlink="">
      <xdr:nvSpPr>
        <xdr:cNvPr id="296" name="テキスト ボックス 295"/>
        <xdr:cNvSpPr txBox="1"/>
      </xdr:nvSpPr>
      <xdr:spPr>
        <a:xfrm>
          <a:off x="8561017" y="6495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136728</xdr:rowOff>
    </xdr:from>
    <xdr:to>
      <xdr:col>41</xdr:col>
      <xdr:colOff>50800</xdr:colOff>
      <xdr:row>34</xdr:row>
      <xdr:rowOff>141072</xdr:rowOff>
    </xdr:to>
    <xdr:cxnSp macro="">
      <xdr:nvCxnSpPr>
        <xdr:cNvPr id="297" name="直線コネクタ 296"/>
        <xdr:cNvCxnSpPr/>
      </xdr:nvCxnSpPr>
      <xdr:spPr>
        <a:xfrm>
          <a:off x="6972300" y="5966028"/>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298" name="フローチャート: 判断 297"/>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3319</xdr:rowOff>
    </xdr:from>
    <xdr:ext cx="378565" cy="259045"/>
    <xdr:sp macro="" textlink="">
      <xdr:nvSpPr>
        <xdr:cNvPr id="299" name="テキスト ボックス 298"/>
        <xdr:cNvSpPr txBox="1"/>
      </xdr:nvSpPr>
      <xdr:spPr>
        <a:xfrm>
          <a:off x="7672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41351</xdr:rowOff>
    </xdr:from>
    <xdr:to>
      <xdr:col>36</xdr:col>
      <xdr:colOff>165100</xdr:colOff>
      <xdr:row>37</xdr:row>
      <xdr:rowOff>142951</xdr:rowOff>
    </xdr:to>
    <xdr:sp macro="" textlink="">
      <xdr:nvSpPr>
        <xdr:cNvPr id="300" name="フローチャート: 判断 299"/>
        <xdr:cNvSpPr/>
      </xdr:nvSpPr>
      <xdr:spPr>
        <a:xfrm>
          <a:off x="6921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134078</xdr:rowOff>
    </xdr:from>
    <xdr:ext cx="378565" cy="259045"/>
    <xdr:sp macro="" textlink="">
      <xdr:nvSpPr>
        <xdr:cNvPr id="301" name="テキスト ボックス 300"/>
        <xdr:cNvSpPr txBox="1"/>
      </xdr:nvSpPr>
      <xdr:spPr>
        <a:xfrm>
          <a:off x="6783017" y="6477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45238</xdr:rowOff>
    </xdr:from>
    <xdr:to>
      <xdr:col>55</xdr:col>
      <xdr:colOff>50800</xdr:colOff>
      <xdr:row>34</xdr:row>
      <xdr:rowOff>146838</xdr:rowOff>
    </xdr:to>
    <xdr:sp macro="" textlink="">
      <xdr:nvSpPr>
        <xdr:cNvPr id="307" name="楕円 306"/>
        <xdr:cNvSpPr/>
      </xdr:nvSpPr>
      <xdr:spPr>
        <a:xfrm>
          <a:off x="10426700" y="587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68115</xdr:rowOff>
    </xdr:from>
    <xdr:ext cx="469744" cy="259045"/>
    <xdr:sp macro="" textlink="">
      <xdr:nvSpPr>
        <xdr:cNvPr id="308" name="労働費該当値テキスト"/>
        <xdr:cNvSpPr txBox="1"/>
      </xdr:nvSpPr>
      <xdr:spPr>
        <a:xfrm>
          <a:off x="10528300" y="572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56896</xdr:rowOff>
    </xdr:from>
    <xdr:to>
      <xdr:col>50</xdr:col>
      <xdr:colOff>165100</xdr:colOff>
      <xdr:row>34</xdr:row>
      <xdr:rowOff>158496</xdr:rowOff>
    </xdr:to>
    <xdr:sp macro="" textlink="">
      <xdr:nvSpPr>
        <xdr:cNvPr id="309" name="楕円 308"/>
        <xdr:cNvSpPr/>
      </xdr:nvSpPr>
      <xdr:spPr>
        <a:xfrm>
          <a:off x="95885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3573</xdr:rowOff>
    </xdr:from>
    <xdr:ext cx="469744" cy="259045"/>
    <xdr:sp macro="" textlink="">
      <xdr:nvSpPr>
        <xdr:cNvPr id="310" name="テキスト ボックス 309"/>
        <xdr:cNvSpPr txBox="1"/>
      </xdr:nvSpPr>
      <xdr:spPr>
        <a:xfrm>
          <a:off x="9404428" y="566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78384</xdr:rowOff>
    </xdr:from>
    <xdr:to>
      <xdr:col>46</xdr:col>
      <xdr:colOff>38100</xdr:colOff>
      <xdr:row>35</xdr:row>
      <xdr:rowOff>8534</xdr:rowOff>
    </xdr:to>
    <xdr:sp macro="" textlink="">
      <xdr:nvSpPr>
        <xdr:cNvPr id="311" name="楕円 310"/>
        <xdr:cNvSpPr/>
      </xdr:nvSpPr>
      <xdr:spPr>
        <a:xfrm>
          <a:off x="8699500" y="59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25061</xdr:rowOff>
    </xdr:from>
    <xdr:ext cx="469744" cy="259045"/>
    <xdr:sp macro="" textlink="">
      <xdr:nvSpPr>
        <xdr:cNvPr id="312" name="テキスト ボックス 311"/>
        <xdr:cNvSpPr txBox="1"/>
      </xdr:nvSpPr>
      <xdr:spPr>
        <a:xfrm>
          <a:off x="8515428" y="56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90272</xdr:rowOff>
    </xdr:from>
    <xdr:to>
      <xdr:col>41</xdr:col>
      <xdr:colOff>101600</xdr:colOff>
      <xdr:row>35</xdr:row>
      <xdr:rowOff>20422</xdr:rowOff>
    </xdr:to>
    <xdr:sp macro="" textlink="">
      <xdr:nvSpPr>
        <xdr:cNvPr id="313" name="楕円 312"/>
        <xdr:cNvSpPr/>
      </xdr:nvSpPr>
      <xdr:spPr>
        <a:xfrm>
          <a:off x="7810500" y="591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36949</xdr:rowOff>
    </xdr:from>
    <xdr:ext cx="469744" cy="259045"/>
    <xdr:sp macro="" textlink="">
      <xdr:nvSpPr>
        <xdr:cNvPr id="314" name="テキスト ボックス 313"/>
        <xdr:cNvSpPr txBox="1"/>
      </xdr:nvSpPr>
      <xdr:spPr>
        <a:xfrm>
          <a:off x="7626428" y="569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85928</xdr:rowOff>
    </xdr:from>
    <xdr:to>
      <xdr:col>36</xdr:col>
      <xdr:colOff>165100</xdr:colOff>
      <xdr:row>35</xdr:row>
      <xdr:rowOff>16078</xdr:rowOff>
    </xdr:to>
    <xdr:sp macro="" textlink="">
      <xdr:nvSpPr>
        <xdr:cNvPr id="315" name="楕円 314"/>
        <xdr:cNvSpPr/>
      </xdr:nvSpPr>
      <xdr:spPr>
        <a:xfrm>
          <a:off x="6921500" y="59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32605</xdr:rowOff>
    </xdr:from>
    <xdr:ext cx="469744" cy="259045"/>
    <xdr:sp macro="" textlink="">
      <xdr:nvSpPr>
        <xdr:cNvPr id="316" name="テキスト ボックス 315"/>
        <xdr:cNvSpPr txBox="1"/>
      </xdr:nvSpPr>
      <xdr:spPr>
        <a:xfrm>
          <a:off x="6737428" y="569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0" name="直線コネクタ 339"/>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1" name="農林水産業費最小値テキスト"/>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2" name="直線コネクタ 341"/>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3" name="農林水産業費最大値テキスト"/>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4" name="直線コネクタ 343"/>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134289</xdr:rowOff>
    </xdr:from>
    <xdr:to>
      <xdr:col>55</xdr:col>
      <xdr:colOff>0</xdr:colOff>
      <xdr:row>58</xdr:row>
      <xdr:rowOff>170256</xdr:rowOff>
    </xdr:to>
    <xdr:cxnSp macro="">
      <xdr:nvCxnSpPr>
        <xdr:cNvPr id="345" name="直線コネクタ 344"/>
        <xdr:cNvCxnSpPr/>
      </xdr:nvCxnSpPr>
      <xdr:spPr>
        <a:xfrm flipV="1">
          <a:off x="9639300" y="10078389"/>
          <a:ext cx="8382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158564</xdr:rowOff>
    </xdr:from>
    <xdr:ext cx="469744" cy="259045"/>
    <xdr:sp macro="" textlink="">
      <xdr:nvSpPr>
        <xdr:cNvPr id="346" name="農林水産業費平均値テキスト"/>
        <xdr:cNvSpPr txBox="1"/>
      </xdr:nvSpPr>
      <xdr:spPr>
        <a:xfrm>
          <a:off x="10528300" y="975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7" name="フローチャート: 判断 346"/>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170256</xdr:rowOff>
    </xdr:from>
    <xdr:to>
      <xdr:col>50</xdr:col>
      <xdr:colOff>114300</xdr:colOff>
      <xdr:row>58</xdr:row>
      <xdr:rowOff>170256</xdr:rowOff>
    </xdr:to>
    <xdr:cxnSp macro="">
      <xdr:nvCxnSpPr>
        <xdr:cNvPr id="348" name="直線コネクタ 347"/>
        <xdr:cNvCxnSpPr/>
      </xdr:nvCxnSpPr>
      <xdr:spPr>
        <a:xfrm>
          <a:off x="8750300" y="10114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49" name="フローチャート: 判断 348"/>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91127</xdr:rowOff>
    </xdr:from>
    <xdr:ext cx="469744" cy="259045"/>
    <xdr:sp macro="" textlink="">
      <xdr:nvSpPr>
        <xdr:cNvPr id="350" name="テキスト ボックス 349"/>
        <xdr:cNvSpPr txBox="1"/>
      </xdr:nvSpPr>
      <xdr:spPr>
        <a:xfrm>
          <a:off x="9404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98857</xdr:rowOff>
    </xdr:from>
    <xdr:to>
      <xdr:col>45</xdr:col>
      <xdr:colOff>177800</xdr:colOff>
      <xdr:row>58</xdr:row>
      <xdr:rowOff>170256</xdr:rowOff>
    </xdr:to>
    <xdr:cxnSp macro="">
      <xdr:nvCxnSpPr>
        <xdr:cNvPr id="351" name="直線コネクタ 350"/>
        <xdr:cNvCxnSpPr/>
      </xdr:nvCxnSpPr>
      <xdr:spPr>
        <a:xfrm>
          <a:off x="7861300" y="10042957"/>
          <a:ext cx="889000" cy="7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2" name="フローチャート: 判断 351"/>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50893</xdr:rowOff>
    </xdr:from>
    <xdr:ext cx="469744" cy="259045"/>
    <xdr:sp macro="" textlink="">
      <xdr:nvSpPr>
        <xdr:cNvPr id="353" name="テキスト ボックス 352"/>
        <xdr:cNvSpPr txBox="1"/>
      </xdr:nvSpPr>
      <xdr:spPr>
        <a:xfrm>
          <a:off x="8515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98857</xdr:rowOff>
    </xdr:from>
    <xdr:to>
      <xdr:col>41</xdr:col>
      <xdr:colOff>50800</xdr:colOff>
      <xdr:row>58</xdr:row>
      <xdr:rowOff>156311</xdr:rowOff>
    </xdr:to>
    <xdr:cxnSp macro="">
      <xdr:nvCxnSpPr>
        <xdr:cNvPr id="354" name="直線コネクタ 353"/>
        <xdr:cNvCxnSpPr/>
      </xdr:nvCxnSpPr>
      <xdr:spPr>
        <a:xfrm flipV="1">
          <a:off x="6972300" y="10042957"/>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5" name="フローチャート: 判断 354"/>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67657</xdr:rowOff>
    </xdr:from>
    <xdr:ext cx="469744" cy="259045"/>
    <xdr:sp macro="" textlink="">
      <xdr:nvSpPr>
        <xdr:cNvPr id="356" name="テキスト ボックス 355"/>
        <xdr:cNvSpPr txBox="1"/>
      </xdr:nvSpPr>
      <xdr:spPr>
        <a:xfrm>
          <a:off x="7626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43561</xdr:rowOff>
    </xdr:from>
    <xdr:to>
      <xdr:col>36</xdr:col>
      <xdr:colOff>165100</xdr:colOff>
      <xdr:row>56</xdr:row>
      <xdr:rowOff>145161</xdr:rowOff>
    </xdr:to>
    <xdr:sp macro="" textlink="">
      <xdr:nvSpPr>
        <xdr:cNvPr id="357" name="フローチャート: 判断 356"/>
        <xdr:cNvSpPr/>
      </xdr:nvSpPr>
      <xdr:spPr>
        <a:xfrm>
          <a:off x="6921500" y="964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161688</xdr:rowOff>
    </xdr:from>
    <xdr:ext cx="469744" cy="259045"/>
    <xdr:sp macro="" textlink="">
      <xdr:nvSpPr>
        <xdr:cNvPr id="358" name="テキスト ボックス 357"/>
        <xdr:cNvSpPr txBox="1"/>
      </xdr:nvSpPr>
      <xdr:spPr>
        <a:xfrm>
          <a:off x="6737428" y="941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83489</xdr:rowOff>
    </xdr:from>
    <xdr:to>
      <xdr:col>55</xdr:col>
      <xdr:colOff>50800</xdr:colOff>
      <xdr:row>59</xdr:row>
      <xdr:rowOff>13639</xdr:rowOff>
    </xdr:to>
    <xdr:sp macro="" textlink="">
      <xdr:nvSpPr>
        <xdr:cNvPr id="364" name="楕円 363"/>
        <xdr:cNvSpPr/>
      </xdr:nvSpPr>
      <xdr:spPr>
        <a:xfrm>
          <a:off x="10426700" y="1002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169866</xdr:rowOff>
    </xdr:from>
    <xdr:ext cx="469744" cy="259045"/>
    <xdr:sp macro="" textlink="">
      <xdr:nvSpPr>
        <xdr:cNvPr id="365" name="農林水産業費該当値テキスト"/>
        <xdr:cNvSpPr txBox="1"/>
      </xdr:nvSpPr>
      <xdr:spPr>
        <a:xfrm>
          <a:off x="10528300" y="994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119456</xdr:rowOff>
    </xdr:from>
    <xdr:to>
      <xdr:col>50</xdr:col>
      <xdr:colOff>165100</xdr:colOff>
      <xdr:row>59</xdr:row>
      <xdr:rowOff>49606</xdr:rowOff>
    </xdr:to>
    <xdr:sp macro="" textlink="">
      <xdr:nvSpPr>
        <xdr:cNvPr id="366" name="楕円 365"/>
        <xdr:cNvSpPr/>
      </xdr:nvSpPr>
      <xdr:spPr>
        <a:xfrm>
          <a:off x="9588500" y="1006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40733</xdr:rowOff>
    </xdr:from>
    <xdr:ext cx="378565" cy="259045"/>
    <xdr:sp macro="" textlink="">
      <xdr:nvSpPr>
        <xdr:cNvPr id="367" name="テキスト ボックス 366"/>
        <xdr:cNvSpPr txBox="1"/>
      </xdr:nvSpPr>
      <xdr:spPr>
        <a:xfrm>
          <a:off x="9450017" y="10156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119456</xdr:rowOff>
    </xdr:from>
    <xdr:to>
      <xdr:col>46</xdr:col>
      <xdr:colOff>38100</xdr:colOff>
      <xdr:row>59</xdr:row>
      <xdr:rowOff>49606</xdr:rowOff>
    </xdr:to>
    <xdr:sp macro="" textlink="">
      <xdr:nvSpPr>
        <xdr:cNvPr id="368" name="楕円 367"/>
        <xdr:cNvSpPr/>
      </xdr:nvSpPr>
      <xdr:spPr>
        <a:xfrm>
          <a:off x="8699500" y="1006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40733</xdr:rowOff>
    </xdr:from>
    <xdr:ext cx="378565" cy="259045"/>
    <xdr:sp macro="" textlink="">
      <xdr:nvSpPr>
        <xdr:cNvPr id="369" name="テキスト ボックス 368"/>
        <xdr:cNvSpPr txBox="1"/>
      </xdr:nvSpPr>
      <xdr:spPr>
        <a:xfrm>
          <a:off x="8561017" y="10156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48057</xdr:rowOff>
    </xdr:from>
    <xdr:to>
      <xdr:col>41</xdr:col>
      <xdr:colOff>101600</xdr:colOff>
      <xdr:row>58</xdr:row>
      <xdr:rowOff>149657</xdr:rowOff>
    </xdr:to>
    <xdr:sp macro="" textlink="">
      <xdr:nvSpPr>
        <xdr:cNvPr id="370" name="楕円 369"/>
        <xdr:cNvSpPr/>
      </xdr:nvSpPr>
      <xdr:spPr>
        <a:xfrm>
          <a:off x="7810500" y="999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140784</xdr:rowOff>
    </xdr:from>
    <xdr:ext cx="469744" cy="259045"/>
    <xdr:sp macro="" textlink="">
      <xdr:nvSpPr>
        <xdr:cNvPr id="371" name="テキスト ボックス 370"/>
        <xdr:cNvSpPr txBox="1"/>
      </xdr:nvSpPr>
      <xdr:spPr>
        <a:xfrm>
          <a:off x="7626428" y="1008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105511</xdr:rowOff>
    </xdr:from>
    <xdr:to>
      <xdr:col>36</xdr:col>
      <xdr:colOff>165100</xdr:colOff>
      <xdr:row>59</xdr:row>
      <xdr:rowOff>35661</xdr:rowOff>
    </xdr:to>
    <xdr:sp macro="" textlink="">
      <xdr:nvSpPr>
        <xdr:cNvPr id="372" name="楕円 371"/>
        <xdr:cNvSpPr/>
      </xdr:nvSpPr>
      <xdr:spPr>
        <a:xfrm>
          <a:off x="6921500" y="1004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26788</xdr:rowOff>
    </xdr:from>
    <xdr:ext cx="378565" cy="259045"/>
    <xdr:sp macro="" textlink="">
      <xdr:nvSpPr>
        <xdr:cNvPr id="373" name="テキスト ボックス 372"/>
        <xdr:cNvSpPr txBox="1"/>
      </xdr:nvSpPr>
      <xdr:spPr>
        <a:xfrm>
          <a:off x="6783017" y="10142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7" name="直線コネクタ 396"/>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398" name="商工費最小値テキスト"/>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399" name="直線コネクタ 398"/>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0" name="商工費最大値テキスト"/>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1" name="直線コネクタ 400"/>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124155</xdr:rowOff>
    </xdr:from>
    <xdr:to>
      <xdr:col>55</xdr:col>
      <xdr:colOff>0</xdr:colOff>
      <xdr:row>78</xdr:row>
      <xdr:rowOff>138709</xdr:rowOff>
    </xdr:to>
    <xdr:cxnSp macro="">
      <xdr:nvCxnSpPr>
        <xdr:cNvPr id="402" name="直線コネクタ 401"/>
        <xdr:cNvCxnSpPr/>
      </xdr:nvCxnSpPr>
      <xdr:spPr>
        <a:xfrm>
          <a:off x="9639300" y="13497255"/>
          <a:ext cx="8382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148125</xdr:rowOff>
    </xdr:from>
    <xdr:ext cx="469744" cy="259045"/>
    <xdr:sp macro="" textlink="">
      <xdr:nvSpPr>
        <xdr:cNvPr id="403" name="商工費平均値テキスト"/>
        <xdr:cNvSpPr txBox="1"/>
      </xdr:nvSpPr>
      <xdr:spPr>
        <a:xfrm>
          <a:off x="10528300" y="1317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4" name="フローチャート: 判断 403"/>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124155</xdr:rowOff>
    </xdr:from>
    <xdr:to>
      <xdr:col>50</xdr:col>
      <xdr:colOff>114300</xdr:colOff>
      <xdr:row>78</xdr:row>
      <xdr:rowOff>125222</xdr:rowOff>
    </xdr:to>
    <xdr:cxnSp macro="">
      <xdr:nvCxnSpPr>
        <xdr:cNvPr id="405" name="直線コネクタ 404"/>
        <xdr:cNvCxnSpPr/>
      </xdr:nvCxnSpPr>
      <xdr:spPr>
        <a:xfrm flipV="1">
          <a:off x="8750300" y="13497255"/>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6" name="フローチャート: 判断 405"/>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102137</xdr:rowOff>
    </xdr:from>
    <xdr:ext cx="469744" cy="259045"/>
    <xdr:sp macro="" textlink="">
      <xdr:nvSpPr>
        <xdr:cNvPr id="407" name="テキスト ボックス 406"/>
        <xdr:cNvSpPr txBox="1"/>
      </xdr:nvSpPr>
      <xdr:spPr>
        <a:xfrm>
          <a:off x="9404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125222</xdr:rowOff>
    </xdr:from>
    <xdr:to>
      <xdr:col>45</xdr:col>
      <xdr:colOff>177800</xdr:colOff>
      <xdr:row>78</xdr:row>
      <xdr:rowOff>139509</xdr:rowOff>
    </xdr:to>
    <xdr:cxnSp macro="">
      <xdr:nvCxnSpPr>
        <xdr:cNvPr id="408" name="直線コネクタ 407"/>
        <xdr:cNvCxnSpPr/>
      </xdr:nvCxnSpPr>
      <xdr:spPr>
        <a:xfrm flipV="1">
          <a:off x="7861300" y="13498322"/>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09" name="フローチャート: 判断 408"/>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88650</xdr:rowOff>
    </xdr:from>
    <xdr:ext cx="469744" cy="259045"/>
    <xdr:sp macro="" textlink="">
      <xdr:nvSpPr>
        <xdr:cNvPr id="410" name="テキスト ボックス 409"/>
        <xdr:cNvSpPr txBox="1"/>
      </xdr:nvSpPr>
      <xdr:spPr>
        <a:xfrm>
          <a:off x="8515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114288</xdr:rowOff>
    </xdr:from>
    <xdr:to>
      <xdr:col>41</xdr:col>
      <xdr:colOff>50800</xdr:colOff>
      <xdr:row>78</xdr:row>
      <xdr:rowOff>139509</xdr:rowOff>
    </xdr:to>
    <xdr:cxnSp macro="">
      <xdr:nvCxnSpPr>
        <xdr:cNvPr id="411" name="直線コネクタ 410"/>
        <xdr:cNvCxnSpPr/>
      </xdr:nvCxnSpPr>
      <xdr:spPr>
        <a:xfrm>
          <a:off x="6972300" y="13487388"/>
          <a:ext cx="889000" cy="2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2" name="フローチャート: 判断 411"/>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85335</xdr:rowOff>
    </xdr:from>
    <xdr:ext cx="469744" cy="259045"/>
    <xdr:sp macro="" textlink="">
      <xdr:nvSpPr>
        <xdr:cNvPr id="413" name="テキスト ボックス 412"/>
        <xdr:cNvSpPr txBox="1"/>
      </xdr:nvSpPr>
      <xdr:spPr>
        <a:xfrm>
          <a:off x="7626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131914</xdr:rowOff>
    </xdr:from>
    <xdr:to>
      <xdr:col>36</xdr:col>
      <xdr:colOff>165100</xdr:colOff>
      <xdr:row>77</xdr:row>
      <xdr:rowOff>62064</xdr:rowOff>
    </xdr:to>
    <xdr:sp macro="" textlink="">
      <xdr:nvSpPr>
        <xdr:cNvPr id="414" name="フローチャート: 判断 413"/>
        <xdr:cNvSpPr/>
      </xdr:nvSpPr>
      <xdr:spPr>
        <a:xfrm>
          <a:off x="6921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78592</xdr:rowOff>
    </xdr:from>
    <xdr:ext cx="469744" cy="259045"/>
    <xdr:sp macro="" textlink="">
      <xdr:nvSpPr>
        <xdr:cNvPr id="415" name="テキスト ボックス 414"/>
        <xdr:cNvSpPr txBox="1"/>
      </xdr:nvSpPr>
      <xdr:spPr>
        <a:xfrm>
          <a:off x="6737428" y="1293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87909</xdr:rowOff>
    </xdr:from>
    <xdr:to>
      <xdr:col>55</xdr:col>
      <xdr:colOff>50800</xdr:colOff>
      <xdr:row>79</xdr:row>
      <xdr:rowOff>18059</xdr:rowOff>
    </xdr:to>
    <xdr:sp macro="" textlink="">
      <xdr:nvSpPr>
        <xdr:cNvPr id="421" name="楕円 420"/>
        <xdr:cNvSpPr/>
      </xdr:nvSpPr>
      <xdr:spPr>
        <a:xfrm>
          <a:off x="10426700" y="1346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2836</xdr:rowOff>
    </xdr:from>
    <xdr:ext cx="469744" cy="259045"/>
    <xdr:sp macro="" textlink="">
      <xdr:nvSpPr>
        <xdr:cNvPr id="422" name="商工費該当値テキスト"/>
        <xdr:cNvSpPr txBox="1"/>
      </xdr:nvSpPr>
      <xdr:spPr>
        <a:xfrm>
          <a:off x="10528300" y="1337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73355</xdr:rowOff>
    </xdr:from>
    <xdr:to>
      <xdr:col>50</xdr:col>
      <xdr:colOff>165100</xdr:colOff>
      <xdr:row>79</xdr:row>
      <xdr:rowOff>3505</xdr:rowOff>
    </xdr:to>
    <xdr:sp macro="" textlink="">
      <xdr:nvSpPr>
        <xdr:cNvPr id="423" name="楕円 422"/>
        <xdr:cNvSpPr/>
      </xdr:nvSpPr>
      <xdr:spPr>
        <a:xfrm>
          <a:off x="9588500" y="134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166082</xdr:rowOff>
    </xdr:from>
    <xdr:ext cx="469744" cy="259045"/>
    <xdr:sp macro="" textlink="">
      <xdr:nvSpPr>
        <xdr:cNvPr id="424" name="テキスト ボックス 423"/>
        <xdr:cNvSpPr txBox="1"/>
      </xdr:nvSpPr>
      <xdr:spPr>
        <a:xfrm>
          <a:off x="9404428" y="1353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74422</xdr:rowOff>
    </xdr:from>
    <xdr:to>
      <xdr:col>46</xdr:col>
      <xdr:colOff>38100</xdr:colOff>
      <xdr:row>79</xdr:row>
      <xdr:rowOff>4572</xdr:rowOff>
    </xdr:to>
    <xdr:sp macro="" textlink="">
      <xdr:nvSpPr>
        <xdr:cNvPr id="425" name="楕円 424"/>
        <xdr:cNvSpPr/>
      </xdr:nvSpPr>
      <xdr:spPr>
        <a:xfrm>
          <a:off x="8699500" y="1344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167149</xdr:rowOff>
    </xdr:from>
    <xdr:ext cx="469744" cy="259045"/>
    <xdr:sp macro="" textlink="">
      <xdr:nvSpPr>
        <xdr:cNvPr id="426" name="テキスト ボックス 425"/>
        <xdr:cNvSpPr txBox="1"/>
      </xdr:nvSpPr>
      <xdr:spPr>
        <a:xfrm>
          <a:off x="8515428" y="1354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88709</xdr:rowOff>
    </xdr:from>
    <xdr:to>
      <xdr:col>41</xdr:col>
      <xdr:colOff>101600</xdr:colOff>
      <xdr:row>79</xdr:row>
      <xdr:rowOff>18859</xdr:rowOff>
    </xdr:to>
    <xdr:sp macro="" textlink="">
      <xdr:nvSpPr>
        <xdr:cNvPr id="427" name="楕円 426"/>
        <xdr:cNvSpPr/>
      </xdr:nvSpPr>
      <xdr:spPr>
        <a:xfrm>
          <a:off x="7810500" y="1346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9986</xdr:rowOff>
    </xdr:from>
    <xdr:ext cx="469744" cy="259045"/>
    <xdr:sp macro="" textlink="">
      <xdr:nvSpPr>
        <xdr:cNvPr id="428" name="テキスト ボックス 427"/>
        <xdr:cNvSpPr txBox="1"/>
      </xdr:nvSpPr>
      <xdr:spPr>
        <a:xfrm>
          <a:off x="7626428" y="1355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63488</xdr:rowOff>
    </xdr:from>
    <xdr:to>
      <xdr:col>36</xdr:col>
      <xdr:colOff>165100</xdr:colOff>
      <xdr:row>78</xdr:row>
      <xdr:rowOff>165088</xdr:rowOff>
    </xdr:to>
    <xdr:sp macro="" textlink="">
      <xdr:nvSpPr>
        <xdr:cNvPr id="429" name="楕円 428"/>
        <xdr:cNvSpPr/>
      </xdr:nvSpPr>
      <xdr:spPr>
        <a:xfrm>
          <a:off x="6921500" y="1343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156215</xdr:rowOff>
    </xdr:from>
    <xdr:ext cx="469744" cy="259045"/>
    <xdr:sp macro="" textlink="">
      <xdr:nvSpPr>
        <xdr:cNvPr id="430" name="テキスト ボックス 429"/>
        <xdr:cNvSpPr txBox="1"/>
      </xdr:nvSpPr>
      <xdr:spPr>
        <a:xfrm>
          <a:off x="6737428" y="1352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3" name="テキスト ボックス 45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7" name="直線コネクタ 456"/>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58" name="土木費最小値テキスト"/>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59" name="直線コネクタ 458"/>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0" name="土木費最大値テキスト"/>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1" name="直線コネクタ 460"/>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152143</xdr:rowOff>
    </xdr:from>
    <xdr:to>
      <xdr:col>55</xdr:col>
      <xdr:colOff>0</xdr:colOff>
      <xdr:row>96</xdr:row>
      <xdr:rowOff>20861</xdr:rowOff>
    </xdr:to>
    <xdr:cxnSp macro="">
      <xdr:nvCxnSpPr>
        <xdr:cNvPr id="462" name="直線コネクタ 461"/>
        <xdr:cNvCxnSpPr/>
      </xdr:nvCxnSpPr>
      <xdr:spPr>
        <a:xfrm>
          <a:off x="9639300" y="16439893"/>
          <a:ext cx="8382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7111</xdr:rowOff>
    </xdr:from>
    <xdr:ext cx="534377" cy="259045"/>
    <xdr:sp macro="" textlink="">
      <xdr:nvSpPr>
        <xdr:cNvPr id="463" name="土木費平均値テキスト"/>
        <xdr:cNvSpPr txBox="1"/>
      </xdr:nvSpPr>
      <xdr:spPr>
        <a:xfrm>
          <a:off x="10528300" y="16123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4" name="フローチャート: 判断 463"/>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132156</xdr:rowOff>
    </xdr:from>
    <xdr:to>
      <xdr:col>50</xdr:col>
      <xdr:colOff>114300</xdr:colOff>
      <xdr:row>95</xdr:row>
      <xdr:rowOff>152143</xdr:rowOff>
    </xdr:to>
    <xdr:cxnSp macro="">
      <xdr:nvCxnSpPr>
        <xdr:cNvPr id="465" name="直線コネクタ 464"/>
        <xdr:cNvCxnSpPr/>
      </xdr:nvCxnSpPr>
      <xdr:spPr>
        <a:xfrm>
          <a:off x="8750300" y="16419906"/>
          <a:ext cx="889000" cy="1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6" name="フローチャート: 判断 465"/>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95372</xdr:rowOff>
    </xdr:from>
    <xdr:ext cx="534377" cy="259045"/>
    <xdr:sp macro="" textlink="">
      <xdr:nvSpPr>
        <xdr:cNvPr id="467" name="テキスト ボックス 466"/>
        <xdr:cNvSpPr txBox="1"/>
      </xdr:nvSpPr>
      <xdr:spPr>
        <a:xfrm>
          <a:off x="9372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164421</xdr:rowOff>
    </xdr:from>
    <xdr:to>
      <xdr:col>45</xdr:col>
      <xdr:colOff>177800</xdr:colOff>
      <xdr:row>95</xdr:row>
      <xdr:rowOff>132156</xdr:rowOff>
    </xdr:to>
    <xdr:cxnSp macro="">
      <xdr:nvCxnSpPr>
        <xdr:cNvPr id="468" name="直線コネクタ 467"/>
        <xdr:cNvCxnSpPr/>
      </xdr:nvCxnSpPr>
      <xdr:spPr>
        <a:xfrm>
          <a:off x="7861300" y="16109271"/>
          <a:ext cx="889000" cy="3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69" name="フローチャート: 判断 468"/>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11803</xdr:rowOff>
    </xdr:from>
    <xdr:ext cx="534377" cy="259045"/>
    <xdr:sp macro="" textlink="">
      <xdr:nvSpPr>
        <xdr:cNvPr id="470" name="テキスト ボックス 469"/>
        <xdr:cNvSpPr txBox="1"/>
      </xdr:nvSpPr>
      <xdr:spPr>
        <a:xfrm>
          <a:off x="8483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28600</xdr:rowOff>
    </xdr:from>
    <xdr:to>
      <xdr:col>41</xdr:col>
      <xdr:colOff>50800</xdr:colOff>
      <xdr:row>93</xdr:row>
      <xdr:rowOff>164421</xdr:rowOff>
    </xdr:to>
    <xdr:cxnSp macro="">
      <xdr:nvCxnSpPr>
        <xdr:cNvPr id="471" name="直線コネクタ 470"/>
        <xdr:cNvCxnSpPr/>
      </xdr:nvCxnSpPr>
      <xdr:spPr>
        <a:xfrm>
          <a:off x="6972300" y="15973450"/>
          <a:ext cx="889000" cy="1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2" name="フローチャート: 判断 471"/>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141687</xdr:rowOff>
    </xdr:from>
    <xdr:ext cx="534377" cy="259045"/>
    <xdr:sp macro="" textlink="">
      <xdr:nvSpPr>
        <xdr:cNvPr id="473" name="テキスト ボックス 472"/>
        <xdr:cNvSpPr txBox="1"/>
      </xdr:nvSpPr>
      <xdr:spPr>
        <a:xfrm>
          <a:off x="7594111" y="162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163782</xdr:rowOff>
    </xdr:from>
    <xdr:to>
      <xdr:col>36</xdr:col>
      <xdr:colOff>165100</xdr:colOff>
      <xdr:row>94</xdr:row>
      <xdr:rowOff>93932</xdr:rowOff>
    </xdr:to>
    <xdr:sp macro="" textlink="">
      <xdr:nvSpPr>
        <xdr:cNvPr id="474" name="フローチャート: 判断 473"/>
        <xdr:cNvSpPr/>
      </xdr:nvSpPr>
      <xdr:spPr>
        <a:xfrm>
          <a:off x="6921500" y="1610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85059</xdr:rowOff>
    </xdr:from>
    <xdr:ext cx="534377" cy="259045"/>
    <xdr:sp macro="" textlink="">
      <xdr:nvSpPr>
        <xdr:cNvPr id="475" name="テキスト ボックス 474"/>
        <xdr:cNvSpPr txBox="1"/>
      </xdr:nvSpPr>
      <xdr:spPr>
        <a:xfrm>
          <a:off x="6705111" y="1620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141511</xdr:rowOff>
    </xdr:from>
    <xdr:to>
      <xdr:col>55</xdr:col>
      <xdr:colOff>50800</xdr:colOff>
      <xdr:row>96</xdr:row>
      <xdr:rowOff>71661</xdr:rowOff>
    </xdr:to>
    <xdr:sp macro="" textlink="">
      <xdr:nvSpPr>
        <xdr:cNvPr id="481" name="楕円 480"/>
        <xdr:cNvSpPr/>
      </xdr:nvSpPr>
      <xdr:spPr>
        <a:xfrm>
          <a:off x="10426700" y="164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119938</xdr:rowOff>
    </xdr:from>
    <xdr:ext cx="534377" cy="259045"/>
    <xdr:sp macro="" textlink="">
      <xdr:nvSpPr>
        <xdr:cNvPr id="482" name="土木費該当値テキスト"/>
        <xdr:cNvSpPr txBox="1"/>
      </xdr:nvSpPr>
      <xdr:spPr>
        <a:xfrm>
          <a:off x="10528300" y="1640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101343</xdr:rowOff>
    </xdr:from>
    <xdr:to>
      <xdr:col>50</xdr:col>
      <xdr:colOff>165100</xdr:colOff>
      <xdr:row>96</xdr:row>
      <xdr:rowOff>31493</xdr:rowOff>
    </xdr:to>
    <xdr:sp macro="" textlink="">
      <xdr:nvSpPr>
        <xdr:cNvPr id="483" name="楕円 482"/>
        <xdr:cNvSpPr/>
      </xdr:nvSpPr>
      <xdr:spPr>
        <a:xfrm>
          <a:off x="9588500" y="1638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22620</xdr:rowOff>
    </xdr:from>
    <xdr:ext cx="534377" cy="259045"/>
    <xdr:sp macro="" textlink="">
      <xdr:nvSpPr>
        <xdr:cNvPr id="484" name="テキスト ボックス 483"/>
        <xdr:cNvSpPr txBox="1"/>
      </xdr:nvSpPr>
      <xdr:spPr>
        <a:xfrm>
          <a:off x="9372111" y="1648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81356</xdr:rowOff>
    </xdr:from>
    <xdr:to>
      <xdr:col>46</xdr:col>
      <xdr:colOff>38100</xdr:colOff>
      <xdr:row>96</xdr:row>
      <xdr:rowOff>11506</xdr:rowOff>
    </xdr:to>
    <xdr:sp macro="" textlink="">
      <xdr:nvSpPr>
        <xdr:cNvPr id="485" name="楕円 484"/>
        <xdr:cNvSpPr/>
      </xdr:nvSpPr>
      <xdr:spPr>
        <a:xfrm>
          <a:off x="8699500" y="163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2633</xdr:rowOff>
    </xdr:from>
    <xdr:ext cx="534377" cy="259045"/>
    <xdr:sp macro="" textlink="">
      <xdr:nvSpPr>
        <xdr:cNvPr id="486" name="テキスト ボックス 485"/>
        <xdr:cNvSpPr txBox="1"/>
      </xdr:nvSpPr>
      <xdr:spPr>
        <a:xfrm>
          <a:off x="8483111" y="1646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113621</xdr:rowOff>
    </xdr:from>
    <xdr:to>
      <xdr:col>41</xdr:col>
      <xdr:colOff>101600</xdr:colOff>
      <xdr:row>94</xdr:row>
      <xdr:rowOff>43771</xdr:rowOff>
    </xdr:to>
    <xdr:sp macro="" textlink="">
      <xdr:nvSpPr>
        <xdr:cNvPr id="487" name="楕円 486"/>
        <xdr:cNvSpPr/>
      </xdr:nvSpPr>
      <xdr:spPr>
        <a:xfrm>
          <a:off x="7810500" y="160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60298</xdr:rowOff>
    </xdr:from>
    <xdr:ext cx="534377" cy="259045"/>
    <xdr:sp macro="" textlink="">
      <xdr:nvSpPr>
        <xdr:cNvPr id="488" name="テキスト ボックス 487"/>
        <xdr:cNvSpPr txBox="1"/>
      </xdr:nvSpPr>
      <xdr:spPr>
        <a:xfrm>
          <a:off x="7594111" y="1583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149250</xdr:rowOff>
    </xdr:from>
    <xdr:to>
      <xdr:col>36</xdr:col>
      <xdr:colOff>165100</xdr:colOff>
      <xdr:row>93</xdr:row>
      <xdr:rowOff>79400</xdr:rowOff>
    </xdr:to>
    <xdr:sp macro="" textlink="">
      <xdr:nvSpPr>
        <xdr:cNvPr id="489" name="楕円 488"/>
        <xdr:cNvSpPr/>
      </xdr:nvSpPr>
      <xdr:spPr>
        <a:xfrm>
          <a:off x="6921500" y="1592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95927</xdr:rowOff>
    </xdr:from>
    <xdr:ext cx="534377" cy="259045"/>
    <xdr:sp macro="" textlink="">
      <xdr:nvSpPr>
        <xdr:cNvPr id="490" name="テキスト ボックス 489"/>
        <xdr:cNvSpPr txBox="1"/>
      </xdr:nvSpPr>
      <xdr:spPr>
        <a:xfrm>
          <a:off x="6705111" y="1569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5" name="直線コネクタ 514"/>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6" name="消防費最小値テキスト"/>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7" name="直線コネクタ 516"/>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18" name="消防費最大値テキスト"/>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19" name="直線コネクタ 518"/>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81153</xdr:rowOff>
    </xdr:from>
    <xdr:to>
      <xdr:col>85</xdr:col>
      <xdr:colOff>127000</xdr:colOff>
      <xdr:row>37</xdr:row>
      <xdr:rowOff>101346</xdr:rowOff>
    </xdr:to>
    <xdr:cxnSp macro="">
      <xdr:nvCxnSpPr>
        <xdr:cNvPr id="520" name="直線コネクタ 519"/>
        <xdr:cNvCxnSpPr/>
      </xdr:nvCxnSpPr>
      <xdr:spPr>
        <a:xfrm flipV="1">
          <a:off x="15481300" y="6424803"/>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154322</xdr:rowOff>
    </xdr:from>
    <xdr:ext cx="534377" cy="259045"/>
    <xdr:sp macro="" textlink="">
      <xdr:nvSpPr>
        <xdr:cNvPr id="521" name="消防費平均値テキスト"/>
        <xdr:cNvSpPr txBox="1"/>
      </xdr:nvSpPr>
      <xdr:spPr>
        <a:xfrm>
          <a:off x="16370300" y="598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2" name="フローチャート: 判断 521"/>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55753</xdr:rowOff>
    </xdr:from>
    <xdr:to>
      <xdr:col>81</xdr:col>
      <xdr:colOff>50800</xdr:colOff>
      <xdr:row>37</xdr:row>
      <xdr:rowOff>101346</xdr:rowOff>
    </xdr:to>
    <xdr:cxnSp macro="">
      <xdr:nvCxnSpPr>
        <xdr:cNvPr id="523" name="直線コネクタ 522"/>
        <xdr:cNvCxnSpPr/>
      </xdr:nvCxnSpPr>
      <xdr:spPr>
        <a:xfrm>
          <a:off x="14592300" y="6399403"/>
          <a:ext cx="889000" cy="4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4" name="フローチャート: 判断 523"/>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158513</xdr:rowOff>
    </xdr:from>
    <xdr:ext cx="534377" cy="259045"/>
    <xdr:sp macro="" textlink="">
      <xdr:nvSpPr>
        <xdr:cNvPr id="525" name="テキスト ボックス 524"/>
        <xdr:cNvSpPr txBox="1"/>
      </xdr:nvSpPr>
      <xdr:spPr>
        <a:xfrm>
          <a:off x="15214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3175</xdr:rowOff>
    </xdr:from>
    <xdr:to>
      <xdr:col>76</xdr:col>
      <xdr:colOff>114300</xdr:colOff>
      <xdr:row>37</xdr:row>
      <xdr:rowOff>55753</xdr:rowOff>
    </xdr:to>
    <xdr:cxnSp macro="">
      <xdr:nvCxnSpPr>
        <xdr:cNvPr id="526" name="直線コネクタ 525"/>
        <xdr:cNvCxnSpPr/>
      </xdr:nvCxnSpPr>
      <xdr:spPr>
        <a:xfrm>
          <a:off x="13703300" y="6175375"/>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7" name="フローチャート: 判断 526"/>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21480</xdr:rowOff>
    </xdr:from>
    <xdr:ext cx="534377" cy="259045"/>
    <xdr:sp macro="" textlink="">
      <xdr:nvSpPr>
        <xdr:cNvPr id="528" name="テキスト ボックス 527"/>
        <xdr:cNvSpPr txBox="1"/>
      </xdr:nvSpPr>
      <xdr:spPr>
        <a:xfrm>
          <a:off x="14325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110109</xdr:rowOff>
    </xdr:from>
    <xdr:to>
      <xdr:col>71</xdr:col>
      <xdr:colOff>177800</xdr:colOff>
      <xdr:row>36</xdr:row>
      <xdr:rowOff>3175</xdr:rowOff>
    </xdr:to>
    <xdr:cxnSp macro="">
      <xdr:nvCxnSpPr>
        <xdr:cNvPr id="529" name="直線コネクタ 528"/>
        <xdr:cNvCxnSpPr/>
      </xdr:nvCxnSpPr>
      <xdr:spPr>
        <a:xfrm>
          <a:off x="12814300" y="5767959"/>
          <a:ext cx="889000" cy="40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0" name="フローチャート: 判断 529"/>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153306</xdr:rowOff>
    </xdr:from>
    <xdr:ext cx="534377" cy="259045"/>
    <xdr:sp macro="" textlink="">
      <xdr:nvSpPr>
        <xdr:cNvPr id="531" name="テキスト ボックス 530"/>
        <xdr:cNvSpPr txBox="1"/>
      </xdr:nvSpPr>
      <xdr:spPr>
        <a:xfrm>
          <a:off x="13436111" y="63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75438</xdr:rowOff>
    </xdr:from>
    <xdr:to>
      <xdr:col>67</xdr:col>
      <xdr:colOff>101600</xdr:colOff>
      <xdr:row>36</xdr:row>
      <xdr:rowOff>5588</xdr:rowOff>
    </xdr:to>
    <xdr:sp macro="" textlink="">
      <xdr:nvSpPr>
        <xdr:cNvPr id="532" name="フローチャート: 判断 531"/>
        <xdr:cNvSpPr/>
      </xdr:nvSpPr>
      <xdr:spPr>
        <a:xfrm>
          <a:off x="12763500" y="60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168165</xdr:rowOff>
    </xdr:from>
    <xdr:ext cx="534377" cy="259045"/>
    <xdr:sp macro="" textlink="">
      <xdr:nvSpPr>
        <xdr:cNvPr id="533" name="テキスト ボックス 532"/>
        <xdr:cNvSpPr txBox="1"/>
      </xdr:nvSpPr>
      <xdr:spPr>
        <a:xfrm>
          <a:off x="12547111" y="61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30353</xdr:rowOff>
    </xdr:from>
    <xdr:to>
      <xdr:col>85</xdr:col>
      <xdr:colOff>177800</xdr:colOff>
      <xdr:row>37</xdr:row>
      <xdr:rowOff>131953</xdr:rowOff>
    </xdr:to>
    <xdr:sp macro="" textlink="">
      <xdr:nvSpPr>
        <xdr:cNvPr id="539" name="楕円 538"/>
        <xdr:cNvSpPr/>
      </xdr:nvSpPr>
      <xdr:spPr>
        <a:xfrm>
          <a:off x="16268700" y="63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8780</xdr:rowOff>
    </xdr:from>
    <xdr:ext cx="534377" cy="259045"/>
    <xdr:sp macro="" textlink="">
      <xdr:nvSpPr>
        <xdr:cNvPr id="540" name="消防費該当値テキスト"/>
        <xdr:cNvSpPr txBox="1"/>
      </xdr:nvSpPr>
      <xdr:spPr>
        <a:xfrm>
          <a:off x="16370300" y="635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50546</xdr:rowOff>
    </xdr:from>
    <xdr:to>
      <xdr:col>81</xdr:col>
      <xdr:colOff>101600</xdr:colOff>
      <xdr:row>37</xdr:row>
      <xdr:rowOff>152146</xdr:rowOff>
    </xdr:to>
    <xdr:sp macro="" textlink="">
      <xdr:nvSpPr>
        <xdr:cNvPr id="541" name="楕円 540"/>
        <xdr:cNvSpPr/>
      </xdr:nvSpPr>
      <xdr:spPr>
        <a:xfrm>
          <a:off x="15430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143273</xdr:rowOff>
    </xdr:from>
    <xdr:ext cx="534377" cy="259045"/>
    <xdr:sp macro="" textlink="">
      <xdr:nvSpPr>
        <xdr:cNvPr id="542" name="テキスト ボックス 541"/>
        <xdr:cNvSpPr txBox="1"/>
      </xdr:nvSpPr>
      <xdr:spPr>
        <a:xfrm>
          <a:off x="15214111" y="648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4953</xdr:rowOff>
    </xdr:from>
    <xdr:to>
      <xdr:col>76</xdr:col>
      <xdr:colOff>165100</xdr:colOff>
      <xdr:row>37</xdr:row>
      <xdr:rowOff>106553</xdr:rowOff>
    </xdr:to>
    <xdr:sp macro="" textlink="">
      <xdr:nvSpPr>
        <xdr:cNvPr id="543" name="楕円 542"/>
        <xdr:cNvSpPr/>
      </xdr:nvSpPr>
      <xdr:spPr>
        <a:xfrm>
          <a:off x="14541500" y="634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97680</xdr:rowOff>
    </xdr:from>
    <xdr:ext cx="534377" cy="259045"/>
    <xdr:sp macro="" textlink="">
      <xdr:nvSpPr>
        <xdr:cNvPr id="544" name="テキスト ボックス 543"/>
        <xdr:cNvSpPr txBox="1"/>
      </xdr:nvSpPr>
      <xdr:spPr>
        <a:xfrm>
          <a:off x="14325111" y="644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123825</xdr:rowOff>
    </xdr:from>
    <xdr:to>
      <xdr:col>72</xdr:col>
      <xdr:colOff>38100</xdr:colOff>
      <xdr:row>36</xdr:row>
      <xdr:rowOff>53975</xdr:rowOff>
    </xdr:to>
    <xdr:sp macro="" textlink="">
      <xdr:nvSpPr>
        <xdr:cNvPr id="545" name="楕円 544"/>
        <xdr:cNvSpPr/>
      </xdr:nvSpPr>
      <xdr:spPr>
        <a:xfrm>
          <a:off x="13652500" y="61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70502</xdr:rowOff>
    </xdr:from>
    <xdr:ext cx="534377" cy="259045"/>
    <xdr:sp macro="" textlink="">
      <xdr:nvSpPr>
        <xdr:cNvPr id="546" name="テキスト ボックス 545"/>
        <xdr:cNvSpPr txBox="1"/>
      </xdr:nvSpPr>
      <xdr:spPr>
        <a:xfrm>
          <a:off x="13436111" y="58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59309</xdr:rowOff>
    </xdr:from>
    <xdr:to>
      <xdr:col>67</xdr:col>
      <xdr:colOff>101600</xdr:colOff>
      <xdr:row>33</xdr:row>
      <xdr:rowOff>160909</xdr:rowOff>
    </xdr:to>
    <xdr:sp macro="" textlink="">
      <xdr:nvSpPr>
        <xdr:cNvPr id="547" name="楕円 546"/>
        <xdr:cNvSpPr/>
      </xdr:nvSpPr>
      <xdr:spPr>
        <a:xfrm>
          <a:off x="12763500" y="57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5986</xdr:rowOff>
    </xdr:from>
    <xdr:ext cx="534377" cy="259045"/>
    <xdr:sp macro="" textlink="">
      <xdr:nvSpPr>
        <xdr:cNvPr id="548" name="テキスト ボックス 547"/>
        <xdr:cNvSpPr txBox="1"/>
      </xdr:nvSpPr>
      <xdr:spPr>
        <a:xfrm>
          <a:off x="12547111" y="549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1" name="直線コネクタ 570"/>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2" name="教育費最小値テキスト"/>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3" name="直線コネクタ 572"/>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4" name="教育費最大値テキスト"/>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5" name="直線コネクタ 574"/>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133871</xdr:rowOff>
    </xdr:from>
    <xdr:to>
      <xdr:col>85</xdr:col>
      <xdr:colOff>127000</xdr:colOff>
      <xdr:row>54</xdr:row>
      <xdr:rowOff>52284</xdr:rowOff>
    </xdr:to>
    <xdr:cxnSp macro="">
      <xdr:nvCxnSpPr>
        <xdr:cNvPr id="576" name="直線コネクタ 575"/>
        <xdr:cNvCxnSpPr/>
      </xdr:nvCxnSpPr>
      <xdr:spPr>
        <a:xfrm flipV="1">
          <a:off x="15481300" y="9220721"/>
          <a:ext cx="838200" cy="8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116019</xdr:rowOff>
    </xdr:from>
    <xdr:ext cx="534377" cy="259045"/>
    <xdr:sp macro="" textlink="">
      <xdr:nvSpPr>
        <xdr:cNvPr id="577" name="教育費平均値テキスト"/>
        <xdr:cNvSpPr txBox="1"/>
      </xdr:nvSpPr>
      <xdr:spPr>
        <a:xfrm>
          <a:off x="16370300" y="954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78" name="フローチャート: 判断 577"/>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52284</xdr:rowOff>
    </xdr:from>
    <xdr:to>
      <xdr:col>81</xdr:col>
      <xdr:colOff>50800</xdr:colOff>
      <xdr:row>55</xdr:row>
      <xdr:rowOff>63096</xdr:rowOff>
    </xdr:to>
    <xdr:cxnSp macro="">
      <xdr:nvCxnSpPr>
        <xdr:cNvPr id="579" name="直線コネクタ 578"/>
        <xdr:cNvCxnSpPr/>
      </xdr:nvCxnSpPr>
      <xdr:spPr>
        <a:xfrm flipV="1">
          <a:off x="14592300" y="9310584"/>
          <a:ext cx="889000" cy="18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0" name="フローチャート: 判断 579"/>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125209</xdr:rowOff>
    </xdr:from>
    <xdr:ext cx="534377" cy="259045"/>
    <xdr:sp macro="" textlink="">
      <xdr:nvSpPr>
        <xdr:cNvPr id="581" name="テキスト ボックス 580"/>
        <xdr:cNvSpPr txBox="1"/>
      </xdr:nvSpPr>
      <xdr:spPr>
        <a:xfrm>
          <a:off x="15214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10930</xdr:rowOff>
    </xdr:from>
    <xdr:to>
      <xdr:col>76</xdr:col>
      <xdr:colOff>114300</xdr:colOff>
      <xdr:row>55</xdr:row>
      <xdr:rowOff>63096</xdr:rowOff>
    </xdr:to>
    <xdr:cxnSp macro="">
      <xdr:nvCxnSpPr>
        <xdr:cNvPr id="582" name="直線コネクタ 581"/>
        <xdr:cNvCxnSpPr/>
      </xdr:nvCxnSpPr>
      <xdr:spPr>
        <a:xfrm>
          <a:off x="13703300" y="9440680"/>
          <a:ext cx="889000" cy="5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3" name="フローチャート: 判断 582"/>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93113</xdr:rowOff>
    </xdr:from>
    <xdr:ext cx="534377" cy="259045"/>
    <xdr:sp macro="" textlink="">
      <xdr:nvSpPr>
        <xdr:cNvPr id="584" name="テキスト ボックス 583"/>
        <xdr:cNvSpPr txBox="1"/>
      </xdr:nvSpPr>
      <xdr:spPr>
        <a:xfrm>
          <a:off x="14325111" y="96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10930</xdr:rowOff>
    </xdr:from>
    <xdr:to>
      <xdr:col>71</xdr:col>
      <xdr:colOff>177800</xdr:colOff>
      <xdr:row>55</xdr:row>
      <xdr:rowOff>50935</xdr:rowOff>
    </xdr:to>
    <xdr:cxnSp macro="">
      <xdr:nvCxnSpPr>
        <xdr:cNvPr id="585" name="直線コネクタ 584"/>
        <xdr:cNvCxnSpPr/>
      </xdr:nvCxnSpPr>
      <xdr:spPr>
        <a:xfrm flipV="1">
          <a:off x="12814300" y="94406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6" name="フローチャート: 判断 585"/>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107263</xdr:rowOff>
    </xdr:from>
    <xdr:ext cx="534377" cy="259045"/>
    <xdr:sp macro="" textlink="">
      <xdr:nvSpPr>
        <xdr:cNvPr id="587" name="テキスト ボックス 586"/>
        <xdr:cNvSpPr txBox="1"/>
      </xdr:nvSpPr>
      <xdr:spPr>
        <a:xfrm>
          <a:off x="13436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87871</xdr:rowOff>
    </xdr:from>
    <xdr:to>
      <xdr:col>67</xdr:col>
      <xdr:colOff>101600</xdr:colOff>
      <xdr:row>56</xdr:row>
      <xdr:rowOff>18021</xdr:rowOff>
    </xdr:to>
    <xdr:sp macro="" textlink="">
      <xdr:nvSpPr>
        <xdr:cNvPr id="588" name="フローチャート: 判断 587"/>
        <xdr:cNvSpPr/>
      </xdr:nvSpPr>
      <xdr:spPr>
        <a:xfrm>
          <a:off x="12763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9148</xdr:rowOff>
    </xdr:from>
    <xdr:ext cx="534377" cy="259045"/>
    <xdr:sp macro="" textlink="">
      <xdr:nvSpPr>
        <xdr:cNvPr id="589" name="テキスト ボックス 588"/>
        <xdr:cNvSpPr txBox="1"/>
      </xdr:nvSpPr>
      <xdr:spPr>
        <a:xfrm>
          <a:off x="12547111" y="961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83071</xdr:rowOff>
    </xdr:from>
    <xdr:to>
      <xdr:col>85</xdr:col>
      <xdr:colOff>177800</xdr:colOff>
      <xdr:row>54</xdr:row>
      <xdr:rowOff>13221</xdr:rowOff>
    </xdr:to>
    <xdr:sp macro="" textlink="">
      <xdr:nvSpPr>
        <xdr:cNvPr id="595" name="楕円 594"/>
        <xdr:cNvSpPr/>
      </xdr:nvSpPr>
      <xdr:spPr>
        <a:xfrm>
          <a:off x="16268700" y="916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105948</xdr:rowOff>
    </xdr:from>
    <xdr:ext cx="534377" cy="259045"/>
    <xdr:sp macro="" textlink="">
      <xdr:nvSpPr>
        <xdr:cNvPr id="596" name="教育費該当値テキスト"/>
        <xdr:cNvSpPr txBox="1"/>
      </xdr:nvSpPr>
      <xdr:spPr>
        <a:xfrm>
          <a:off x="16370300" y="902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1484</xdr:rowOff>
    </xdr:from>
    <xdr:to>
      <xdr:col>81</xdr:col>
      <xdr:colOff>101600</xdr:colOff>
      <xdr:row>54</xdr:row>
      <xdr:rowOff>103084</xdr:rowOff>
    </xdr:to>
    <xdr:sp macro="" textlink="">
      <xdr:nvSpPr>
        <xdr:cNvPr id="597" name="楕円 596"/>
        <xdr:cNvSpPr/>
      </xdr:nvSpPr>
      <xdr:spPr>
        <a:xfrm>
          <a:off x="15430500" y="925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119611</xdr:rowOff>
    </xdr:from>
    <xdr:ext cx="534377" cy="259045"/>
    <xdr:sp macro="" textlink="">
      <xdr:nvSpPr>
        <xdr:cNvPr id="598" name="テキスト ボックス 597"/>
        <xdr:cNvSpPr txBox="1"/>
      </xdr:nvSpPr>
      <xdr:spPr>
        <a:xfrm>
          <a:off x="15214111" y="903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12296</xdr:rowOff>
    </xdr:from>
    <xdr:to>
      <xdr:col>76</xdr:col>
      <xdr:colOff>165100</xdr:colOff>
      <xdr:row>55</xdr:row>
      <xdr:rowOff>113896</xdr:rowOff>
    </xdr:to>
    <xdr:sp macro="" textlink="">
      <xdr:nvSpPr>
        <xdr:cNvPr id="599" name="楕円 598"/>
        <xdr:cNvSpPr/>
      </xdr:nvSpPr>
      <xdr:spPr>
        <a:xfrm>
          <a:off x="14541500" y="944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130423</xdr:rowOff>
    </xdr:from>
    <xdr:ext cx="534377" cy="259045"/>
    <xdr:sp macro="" textlink="">
      <xdr:nvSpPr>
        <xdr:cNvPr id="600" name="テキスト ボックス 599"/>
        <xdr:cNvSpPr txBox="1"/>
      </xdr:nvSpPr>
      <xdr:spPr>
        <a:xfrm>
          <a:off x="14325111" y="921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131580</xdr:rowOff>
    </xdr:from>
    <xdr:to>
      <xdr:col>72</xdr:col>
      <xdr:colOff>38100</xdr:colOff>
      <xdr:row>55</xdr:row>
      <xdr:rowOff>61730</xdr:rowOff>
    </xdr:to>
    <xdr:sp macro="" textlink="">
      <xdr:nvSpPr>
        <xdr:cNvPr id="601" name="楕円 600"/>
        <xdr:cNvSpPr/>
      </xdr:nvSpPr>
      <xdr:spPr>
        <a:xfrm>
          <a:off x="13652500" y="93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78257</xdr:rowOff>
    </xdr:from>
    <xdr:ext cx="534377" cy="259045"/>
    <xdr:sp macro="" textlink="">
      <xdr:nvSpPr>
        <xdr:cNvPr id="602" name="テキスト ボックス 601"/>
        <xdr:cNvSpPr txBox="1"/>
      </xdr:nvSpPr>
      <xdr:spPr>
        <a:xfrm>
          <a:off x="13436111" y="916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135</xdr:rowOff>
    </xdr:from>
    <xdr:to>
      <xdr:col>67</xdr:col>
      <xdr:colOff>101600</xdr:colOff>
      <xdr:row>55</xdr:row>
      <xdr:rowOff>101735</xdr:rowOff>
    </xdr:to>
    <xdr:sp macro="" textlink="">
      <xdr:nvSpPr>
        <xdr:cNvPr id="603" name="楕円 602"/>
        <xdr:cNvSpPr/>
      </xdr:nvSpPr>
      <xdr:spPr>
        <a:xfrm>
          <a:off x="12763500" y="942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118262</xdr:rowOff>
    </xdr:from>
    <xdr:ext cx="534377" cy="259045"/>
    <xdr:sp macro="" textlink="">
      <xdr:nvSpPr>
        <xdr:cNvPr id="604" name="テキスト ボックス 603"/>
        <xdr:cNvSpPr txBox="1"/>
      </xdr:nvSpPr>
      <xdr:spPr>
        <a:xfrm>
          <a:off x="12547111" y="920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0" name="テキスト ボックス 619"/>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2" name="テキスト ボックス 621"/>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4" name="テキスト ボックス 623"/>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0" name="直線コネクタ 629"/>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1" name="災害復旧費最小値テキスト"/>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3" name="災害復旧費最大値テキスト"/>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4" name="直線コネクタ 633"/>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84672</xdr:rowOff>
    </xdr:from>
    <xdr:to>
      <xdr:col>85</xdr:col>
      <xdr:colOff>127000</xdr:colOff>
      <xdr:row>79</xdr:row>
      <xdr:rowOff>98879</xdr:rowOff>
    </xdr:to>
    <xdr:cxnSp macro="">
      <xdr:nvCxnSpPr>
        <xdr:cNvPr id="635" name="直線コネクタ 634"/>
        <xdr:cNvCxnSpPr/>
      </xdr:nvCxnSpPr>
      <xdr:spPr>
        <a:xfrm flipV="1">
          <a:off x="15481300" y="13629222"/>
          <a:ext cx="838200" cy="1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27359</xdr:rowOff>
    </xdr:from>
    <xdr:ext cx="378565" cy="259045"/>
    <xdr:sp macro="" textlink="">
      <xdr:nvSpPr>
        <xdr:cNvPr id="636" name="災害復旧費平均値テキスト"/>
        <xdr:cNvSpPr txBox="1"/>
      </xdr:nvSpPr>
      <xdr:spPr>
        <a:xfrm>
          <a:off x="16370300" y="13400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7" name="フローチャート: 判断 636"/>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39" name="フローチャート: 判断 638"/>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131590</xdr:rowOff>
    </xdr:from>
    <xdr:ext cx="378565" cy="259045"/>
    <xdr:sp macro="" textlink="">
      <xdr:nvSpPr>
        <xdr:cNvPr id="640" name="テキスト ボックス 639"/>
        <xdr:cNvSpPr txBox="1"/>
      </xdr:nvSpPr>
      <xdr:spPr>
        <a:xfrm>
          <a:off x="15292017" y="1333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2" name="フローチャート: 判断 641"/>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3" name="テキスト ボックス 642"/>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5" name="フローチャート: 判断 644"/>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6" name="テキスト ボックス 645"/>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171359</xdr:rowOff>
    </xdr:from>
    <xdr:to>
      <xdr:col>67</xdr:col>
      <xdr:colOff>101600</xdr:colOff>
      <xdr:row>79</xdr:row>
      <xdr:rowOff>101509</xdr:rowOff>
    </xdr:to>
    <xdr:sp macro="" textlink="">
      <xdr:nvSpPr>
        <xdr:cNvPr id="647" name="フローチャート: 判断 646"/>
        <xdr:cNvSpPr/>
      </xdr:nvSpPr>
      <xdr:spPr>
        <a:xfrm>
          <a:off x="12763500" y="1354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118036</xdr:rowOff>
    </xdr:from>
    <xdr:ext cx="378565" cy="259045"/>
    <xdr:sp macro="" textlink="">
      <xdr:nvSpPr>
        <xdr:cNvPr id="648" name="テキスト ボックス 647"/>
        <xdr:cNvSpPr txBox="1"/>
      </xdr:nvSpPr>
      <xdr:spPr>
        <a:xfrm>
          <a:off x="12625017" y="1331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33872</xdr:rowOff>
    </xdr:from>
    <xdr:to>
      <xdr:col>85</xdr:col>
      <xdr:colOff>177800</xdr:colOff>
      <xdr:row>79</xdr:row>
      <xdr:rowOff>135472</xdr:rowOff>
    </xdr:to>
    <xdr:sp macro="" textlink="">
      <xdr:nvSpPr>
        <xdr:cNvPr id="654" name="楕円 653"/>
        <xdr:cNvSpPr/>
      </xdr:nvSpPr>
      <xdr:spPr>
        <a:xfrm>
          <a:off x="16268700" y="135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154358</xdr:rowOff>
    </xdr:from>
    <xdr:ext cx="313932" cy="259045"/>
    <xdr:sp macro="" textlink="">
      <xdr:nvSpPr>
        <xdr:cNvPr id="655" name="災害復旧費該当値テキスト"/>
        <xdr:cNvSpPr txBox="1"/>
      </xdr:nvSpPr>
      <xdr:spPr>
        <a:xfrm>
          <a:off x="16370300" y="13527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6" name="直線コネクタ 685"/>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7" name="公債費最小値テキスト"/>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88" name="直線コネクタ 687"/>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89" name="公債費最大値テキスト"/>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0" name="直線コネクタ 689"/>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92219</xdr:rowOff>
    </xdr:from>
    <xdr:to>
      <xdr:col>85</xdr:col>
      <xdr:colOff>127000</xdr:colOff>
      <xdr:row>98</xdr:row>
      <xdr:rowOff>139677</xdr:rowOff>
    </xdr:to>
    <xdr:cxnSp macro="">
      <xdr:nvCxnSpPr>
        <xdr:cNvPr id="691" name="直線コネクタ 690"/>
        <xdr:cNvCxnSpPr/>
      </xdr:nvCxnSpPr>
      <xdr:spPr>
        <a:xfrm>
          <a:off x="15481300" y="16894319"/>
          <a:ext cx="838200" cy="4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116853</xdr:rowOff>
    </xdr:from>
    <xdr:ext cx="534377" cy="259045"/>
    <xdr:sp macro="" textlink="">
      <xdr:nvSpPr>
        <xdr:cNvPr id="692" name="公債費平均値テキスト"/>
        <xdr:cNvSpPr txBox="1"/>
      </xdr:nvSpPr>
      <xdr:spPr>
        <a:xfrm>
          <a:off x="16370300" y="16576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3" name="フローチャート: 判断 692"/>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92219</xdr:rowOff>
    </xdr:from>
    <xdr:to>
      <xdr:col>81</xdr:col>
      <xdr:colOff>50800</xdr:colOff>
      <xdr:row>98</xdr:row>
      <xdr:rowOff>94917</xdr:rowOff>
    </xdr:to>
    <xdr:cxnSp macro="">
      <xdr:nvCxnSpPr>
        <xdr:cNvPr id="694" name="直線コネクタ 693"/>
        <xdr:cNvCxnSpPr/>
      </xdr:nvCxnSpPr>
      <xdr:spPr>
        <a:xfrm flipV="1">
          <a:off x="14592300" y="16894319"/>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5" name="フローチャート: 判断 694"/>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47373</xdr:rowOff>
    </xdr:from>
    <xdr:ext cx="534377" cy="259045"/>
    <xdr:sp macro="" textlink="">
      <xdr:nvSpPr>
        <xdr:cNvPr id="696" name="テキスト ボックス 695"/>
        <xdr:cNvSpPr txBox="1"/>
      </xdr:nvSpPr>
      <xdr:spPr>
        <a:xfrm>
          <a:off x="15214111" y="1650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85156</xdr:rowOff>
    </xdr:from>
    <xdr:to>
      <xdr:col>76</xdr:col>
      <xdr:colOff>114300</xdr:colOff>
      <xdr:row>98</xdr:row>
      <xdr:rowOff>94917</xdr:rowOff>
    </xdr:to>
    <xdr:cxnSp macro="">
      <xdr:nvCxnSpPr>
        <xdr:cNvPr id="697" name="直線コネクタ 696"/>
        <xdr:cNvCxnSpPr/>
      </xdr:nvCxnSpPr>
      <xdr:spPr>
        <a:xfrm>
          <a:off x="13703300" y="16887256"/>
          <a:ext cx="8890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698" name="フローチャート: 判断 697"/>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47282</xdr:rowOff>
    </xdr:from>
    <xdr:ext cx="534377" cy="259045"/>
    <xdr:sp macro="" textlink="">
      <xdr:nvSpPr>
        <xdr:cNvPr id="699" name="テキスト ボックス 698"/>
        <xdr:cNvSpPr txBox="1"/>
      </xdr:nvSpPr>
      <xdr:spPr>
        <a:xfrm>
          <a:off x="14325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85156</xdr:rowOff>
    </xdr:from>
    <xdr:to>
      <xdr:col>71</xdr:col>
      <xdr:colOff>177800</xdr:colOff>
      <xdr:row>98</xdr:row>
      <xdr:rowOff>112863</xdr:rowOff>
    </xdr:to>
    <xdr:cxnSp macro="">
      <xdr:nvCxnSpPr>
        <xdr:cNvPr id="700" name="直線コネクタ 699"/>
        <xdr:cNvCxnSpPr/>
      </xdr:nvCxnSpPr>
      <xdr:spPr>
        <a:xfrm flipV="1">
          <a:off x="12814300" y="16887256"/>
          <a:ext cx="889000" cy="2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1" name="フローチャート: 判断 700"/>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48218</xdr:rowOff>
    </xdr:from>
    <xdr:ext cx="534377" cy="259045"/>
    <xdr:sp macro="" textlink="">
      <xdr:nvSpPr>
        <xdr:cNvPr id="702" name="テキスト ボックス 701"/>
        <xdr:cNvSpPr txBox="1"/>
      </xdr:nvSpPr>
      <xdr:spPr>
        <a:xfrm>
          <a:off x="13436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169962</xdr:rowOff>
    </xdr:from>
    <xdr:to>
      <xdr:col>67</xdr:col>
      <xdr:colOff>101600</xdr:colOff>
      <xdr:row>97</xdr:row>
      <xdr:rowOff>100112</xdr:rowOff>
    </xdr:to>
    <xdr:sp macro="" textlink="">
      <xdr:nvSpPr>
        <xdr:cNvPr id="703" name="フローチャート: 判断 702"/>
        <xdr:cNvSpPr/>
      </xdr:nvSpPr>
      <xdr:spPr>
        <a:xfrm>
          <a:off x="12763500" y="1662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116639</xdr:rowOff>
    </xdr:from>
    <xdr:ext cx="534377" cy="259045"/>
    <xdr:sp macro="" textlink="">
      <xdr:nvSpPr>
        <xdr:cNvPr id="704" name="テキスト ボックス 703"/>
        <xdr:cNvSpPr txBox="1"/>
      </xdr:nvSpPr>
      <xdr:spPr>
        <a:xfrm>
          <a:off x="12547111" y="1640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88877</xdr:rowOff>
    </xdr:from>
    <xdr:to>
      <xdr:col>85</xdr:col>
      <xdr:colOff>177800</xdr:colOff>
      <xdr:row>99</xdr:row>
      <xdr:rowOff>19027</xdr:rowOff>
    </xdr:to>
    <xdr:sp macro="" textlink="">
      <xdr:nvSpPr>
        <xdr:cNvPr id="710" name="楕円 709"/>
        <xdr:cNvSpPr/>
      </xdr:nvSpPr>
      <xdr:spPr>
        <a:xfrm>
          <a:off x="16268700" y="168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3804</xdr:rowOff>
    </xdr:from>
    <xdr:ext cx="534377" cy="259045"/>
    <xdr:sp macro="" textlink="">
      <xdr:nvSpPr>
        <xdr:cNvPr id="711" name="公債費該当値テキスト"/>
        <xdr:cNvSpPr txBox="1"/>
      </xdr:nvSpPr>
      <xdr:spPr>
        <a:xfrm>
          <a:off x="16370300" y="168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41419</xdr:rowOff>
    </xdr:from>
    <xdr:to>
      <xdr:col>81</xdr:col>
      <xdr:colOff>101600</xdr:colOff>
      <xdr:row>98</xdr:row>
      <xdr:rowOff>143019</xdr:rowOff>
    </xdr:to>
    <xdr:sp macro="" textlink="">
      <xdr:nvSpPr>
        <xdr:cNvPr id="712" name="楕円 711"/>
        <xdr:cNvSpPr/>
      </xdr:nvSpPr>
      <xdr:spPr>
        <a:xfrm>
          <a:off x="15430500" y="168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134146</xdr:rowOff>
    </xdr:from>
    <xdr:ext cx="534377" cy="259045"/>
    <xdr:sp macro="" textlink="">
      <xdr:nvSpPr>
        <xdr:cNvPr id="713" name="テキスト ボックス 712"/>
        <xdr:cNvSpPr txBox="1"/>
      </xdr:nvSpPr>
      <xdr:spPr>
        <a:xfrm>
          <a:off x="15214111" y="1693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44117</xdr:rowOff>
    </xdr:from>
    <xdr:to>
      <xdr:col>76</xdr:col>
      <xdr:colOff>165100</xdr:colOff>
      <xdr:row>98</xdr:row>
      <xdr:rowOff>145717</xdr:rowOff>
    </xdr:to>
    <xdr:sp macro="" textlink="">
      <xdr:nvSpPr>
        <xdr:cNvPr id="714" name="楕円 713"/>
        <xdr:cNvSpPr/>
      </xdr:nvSpPr>
      <xdr:spPr>
        <a:xfrm>
          <a:off x="14541500" y="1684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136844</xdr:rowOff>
    </xdr:from>
    <xdr:ext cx="534377" cy="259045"/>
    <xdr:sp macro="" textlink="">
      <xdr:nvSpPr>
        <xdr:cNvPr id="715" name="テキスト ボックス 714"/>
        <xdr:cNvSpPr txBox="1"/>
      </xdr:nvSpPr>
      <xdr:spPr>
        <a:xfrm>
          <a:off x="14325111" y="1693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34356</xdr:rowOff>
    </xdr:from>
    <xdr:to>
      <xdr:col>72</xdr:col>
      <xdr:colOff>38100</xdr:colOff>
      <xdr:row>98</xdr:row>
      <xdr:rowOff>135956</xdr:rowOff>
    </xdr:to>
    <xdr:sp macro="" textlink="">
      <xdr:nvSpPr>
        <xdr:cNvPr id="716" name="楕円 715"/>
        <xdr:cNvSpPr/>
      </xdr:nvSpPr>
      <xdr:spPr>
        <a:xfrm>
          <a:off x="13652500" y="1683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127083</xdr:rowOff>
    </xdr:from>
    <xdr:ext cx="534377" cy="259045"/>
    <xdr:sp macro="" textlink="">
      <xdr:nvSpPr>
        <xdr:cNvPr id="717" name="テキスト ボックス 716"/>
        <xdr:cNvSpPr txBox="1"/>
      </xdr:nvSpPr>
      <xdr:spPr>
        <a:xfrm>
          <a:off x="13436111" y="1692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62063</xdr:rowOff>
    </xdr:from>
    <xdr:to>
      <xdr:col>67</xdr:col>
      <xdr:colOff>101600</xdr:colOff>
      <xdr:row>98</xdr:row>
      <xdr:rowOff>163663</xdr:rowOff>
    </xdr:to>
    <xdr:sp macro="" textlink="">
      <xdr:nvSpPr>
        <xdr:cNvPr id="718" name="楕円 717"/>
        <xdr:cNvSpPr/>
      </xdr:nvSpPr>
      <xdr:spPr>
        <a:xfrm>
          <a:off x="12763500" y="1686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154790</xdr:rowOff>
    </xdr:from>
    <xdr:ext cx="534377" cy="259045"/>
    <xdr:sp macro="" textlink="">
      <xdr:nvSpPr>
        <xdr:cNvPr id="719" name="テキスト ボックス 718"/>
        <xdr:cNvSpPr txBox="1"/>
      </xdr:nvSpPr>
      <xdr:spPr>
        <a:xfrm>
          <a:off x="12547111" y="1695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3" name="直線コネクタ 742"/>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6"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7" name="直線コネクタ 746"/>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49" name="諸支出金平均値テキスト"/>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0" name="フローチャート: 判断 749"/>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2" name="フローチャート: 判断 751"/>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3" name="テキスト ボックス 752"/>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5" name="フローチャート: 判断 754"/>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6" name="テキスト ボックス 755"/>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58" name="フローチャート: 判断 757"/>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59" name="テキスト ボックス 758"/>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11938</xdr:rowOff>
    </xdr:from>
    <xdr:to>
      <xdr:col>98</xdr:col>
      <xdr:colOff>38100</xdr:colOff>
      <xdr:row>38</xdr:row>
      <xdr:rowOff>113538</xdr:rowOff>
    </xdr:to>
    <xdr:sp macro="" textlink="">
      <xdr:nvSpPr>
        <xdr:cNvPr id="760" name="フローチャート: 判断 759"/>
        <xdr:cNvSpPr/>
      </xdr:nvSpPr>
      <xdr:spPr>
        <a:xfrm>
          <a:off x="18605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130065</xdr:rowOff>
    </xdr:from>
    <xdr:ext cx="378565" cy="259045"/>
    <xdr:sp macro="" textlink="">
      <xdr:nvSpPr>
        <xdr:cNvPr id="761" name="テキスト ボックス 760"/>
        <xdr:cNvSpPr txBox="1"/>
      </xdr:nvSpPr>
      <xdr:spPr>
        <a:xfrm>
          <a:off x="18467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一人当たりのコストが多いものを順にあげると、民生費、教育費、総務費の順となる。</a:t>
          </a:r>
        </a:p>
        <a:p>
          <a:r>
            <a:rPr kumimoji="1" lang="ja-JP" altLang="en-US" sz="1300">
              <a:latin typeface="ＭＳ Ｐゴシック" panose="020B0600070205080204" pitchFamily="50" charset="-128"/>
              <a:ea typeface="ＭＳ Ｐゴシック" panose="020B0600070205080204" pitchFamily="50" charset="-128"/>
            </a:rPr>
            <a:t>　コストの約半分を占める民生費は、訓練等給付費施設入所通所費助成や児童扶養手当、施設型給付費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私立保育所分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、介護保険事業会計への繰出金などの増額により前年度比</a:t>
          </a:r>
          <a:r>
            <a:rPr kumimoji="1" lang="en-US" altLang="ja-JP" sz="1300">
              <a:latin typeface="ＭＳ Ｐゴシック" panose="020B0600070205080204" pitchFamily="50" charset="-128"/>
              <a:ea typeface="ＭＳ Ｐゴシック" panose="020B0600070205080204" pitchFamily="50" charset="-128"/>
            </a:rPr>
            <a:t>5,259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教育費は、若葉台小学校新校舎建設工事や南砂小学校大規模改修工事、中学校便所改修工事、第七小学校大規模改修工事、第一中学校各所改修工事などの増額により前年度比</a:t>
          </a:r>
          <a:r>
            <a:rPr kumimoji="1" lang="en-US" altLang="ja-JP" sz="1300">
              <a:latin typeface="ＭＳ Ｐゴシック" panose="020B0600070205080204" pitchFamily="50" charset="-128"/>
              <a:ea typeface="ＭＳ Ｐゴシック" panose="020B0600070205080204" pitchFamily="50" charset="-128"/>
            </a:rPr>
            <a:t>3,931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％の増となった。今後も学校施設の老朽化に対応していく必要があることから、引き続き高い水準での推移が見込まれる。</a:t>
          </a:r>
        </a:p>
        <a:p>
          <a:r>
            <a:rPr kumimoji="1" lang="ja-JP" altLang="en-US" sz="1300">
              <a:latin typeface="ＭＳ Ｐゴシック" panose="020B0600070205080204" pitchFamily="50" charset="-128"/>
              <a:ea typeface="ＭＳ Ｐゴシック" panose="020B0600070205080204" pitchFamily="50" charset="-128"/>
            </a:rPr>
            <a:t>　総務費は、公共施設整備基金積立金や５８街区合築施設整備工事費等負担金、プレミアム付商品券事業費補助金などの増額により前年度比</a:t>
          </a:r>
          <a:r>
            <a:rPr kumimoji="1" lang="en-US" altLang="ja-JP" sz="1300">
              <a:latin typeface="ＭＳ Ｐゴシック" panose="020B0600070205080204" pitchFamily="50" charset="-128"/>
              <a:ea typeface="ＭＳ Ｐゴシック" panose="020B0600070205080204" pitchFamily="50" charset="-128"/>
            </a:rPr>
            <a:t>1,277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％の増となった。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財政調整基金残高は、標準財政規模の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％を目標として積立を進め、平成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年度決算で目標の</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億円以上を確保している。</a:t>
          </a:r>
        </a:p>
        <a:p>
          <a:r>
            <a:rPr kumimoji="1" lang="ja-JP" altLang="en-US" sz="1400">
              <a:latin typeface="ＭＳ ゴシック" pitchFamily="49" charset="-128"/>
              <a:ea typeface="ＭＳ ゴシック" pitchFamily="49" charset="-128"/>
            </a:rPr>
            <a:t>　実質収支は前年度に引き続き黒字となり、単年度収支は５億８千万円、実質単年度収支は５億８千万円の黒字となった。</a:t>
          </a:r>
        </a:p>
        <a:p>
          <a:r>
            <a:rPr kumimoji="1" lang="ja-JP" altLang="en-US" sz="1400">
              <a:latin typeface="ＭＳ ゴシック" pitchFamily="49" charset="-128"/>
              <a:ea typeface="ＭＳ ゴシック" pitchFamily="49" charset="-128"/>
            </a:rPr>
            <a:t>　今後も引き続き、健全性の維持に向けた努力を続けていく。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事業会計の実質収支に増減はあるが、前年度に引き続き全ての会計が黒字となった。介護保険事業や後期高齢者医療事業では実質収支が減少したが、一般会計、国民健康保険事業、駐車場事業、競輪事業、下水道事業では実質収支が増加し、連結実質赤字比率の対象となる実質収支の合計は前年度比</a:t>
          </a:r>
          <a:r>
            <a:rPr kumimoji="1" lang="en-US" altLang="ja-JP" sz="1400">
              <a:latin typeface="ＭＳ ゴシック" pitchFamily="49" charset="-128"/>
              <a:ea typeface="ＭＳ ゴシック" pitchFamily="49" charset="-128"/>
            </a:rPr>
            <a:t>7.7</a:t>
          </a:r>
          <a:r>
            <a:rPr kumimoji="1" lang="ja-JP" altLang="en-US" sz="1400">
              <a:latin typeface="ＭＳ ゴシック" pitchFamily="49" charset="-128"/>
              <a:ea typeface="ＭＳ ゴシック" pitchFamily="49" charset="-128"/>
            </a:rPr>
            <a:t>億円の増となった。</a:t>
          </a:r>
        </a:p>
        <a:p>
          <a:r>
            <a:rPr kumimoji="1" lang="ja-JP" altLang="en-US" sz="1400">
              <a:latin typeface="ＭＳ ゴシック" pitchFamily="49" charset="-128"/>
              <a:ea typeface="ＭＳ ゴシック" pitchFamily="49" charset="-128"/>
            </a:rPr>
            <a:t>　特に一般会計では、歳入については、前年度に比べ法人市民税が減少したものの、固定資産税の増収などにより地方税が増加したこと、国庫支出金と都支出金が、施設型給付費（保育）や障害者自立支援給付費などの増により、それぞれ増となったことのほか、地方特例交付金、地方債が増となったことなどにより、歳入全体では前年度比</a:t>
          </a:r>
          <a:r>
            <a:rPr kumimoji="1" lang="en-US" altLang="ja-JP" sz="1400">
              <a:latin typeface="ＭＳ ゴシック" pitchFamily="49" charset="-128"/>
              <a:ea typeface="ＭＳ ゴシック" pitchFamily="49" charset="-128"/>
            </a:rPr>
            <a:t>17.7</a:t>
          </a:r>
          <a:r>
            <a:rPr kumimoji="1" lang="ja-JP" altLang="en-US" sz="1400">
              <a:latin typeface="ＭＳ ゴシック" pitchFamily="49" charset="-128"/>
              <a:ea typeface="ＭＳ ゴシック" pitchFamily="49" charset="-128"/>
            </a:rPr>
            <a:t>億円の増となった。一方、歳出については、公債費が減となったものの、幼児教育・保育の無償化の影響などにより扶助費が増となったことなどにより、歳出全体では前年度比</a:t>
          </a:r>
          <a:r>
            <a:rPr kumimoji="1" lang="en-US" altLang="ja-JP" sz="1400">
              <a:latin typeface="ＭＳ ゴシック" pitchFamily="49" charset="-128"/>
              <a:ea typeface="ＭＳ ゴシック" pitchFamily="49" charset="-128"/>
            </a:rPr>
            <a:t>14.8</a:t>
          </a:r>
          <a:r>
            <a:rPr kumimoji="1" lang="ja-JP" altLang="en-US" sz="1400">
              <a:latin typeface="ＭＳ ゴシック" pitchFamily="49" charset="-128"/>
              <a:ea typeface="ＭＳ ゴシック" pitchFamily="49" charset="-128"/>
            </a:rPr>
            <a:t>億円の増となった。また、前年度にあった第四小学校屋上防水及び外壁改修などの大型の繰越事業費が令和元年度ではなかったことから、翌年度へ繰り越すべき財源は</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億円の減となった。以上の理由から、実質収支額は</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億円増加した。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5"/>
      <c r="DK3" s="185"/>
      <c r="DL3" s="185"/>
      <c r="DM3" s="185"/>
      <c r="DN3" s="185"/>
      <c r="DO3" s="185"/>
    </row>
    <row r="4" spans="1:119" ht="18.75" customHeight="1">
      <c r="A4" s="186"/>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80667857</v>
      </c>
      <c r="BO4" s="431"/>
      <c r="BP4" s="431"/>
      <c r="BQ4" s="431"/>
      <c r="BR4" s="431"/>
      <c r="BS4" s="431"/>
      <c r="BT4" s="431"/>
      <c r="BU4" s="432"/>
      <c r="BV4" s="430">
        <v>78902639</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10.5</v>
      </c>
      <c r="CU4" s="437"/>
      <c r="CV4" s="437"/>
      <c r="CW4" s="437"/>
      <c r="CX4" s="437"/>
      <c r="CY4" s="437"/>
      <c r="CZ4" s="437"/>
      <c r="DA4" s="438"/>
      <c r="DB4" s="436">
        <v>9.1999999999999993</v>
      </c>
      <c r="DC4" s="437"/>
      <c r="DD4" s="437"/>
      <c r="DE4" s="437"/>
      <c r="DF4" s="437"/>
      <c r="DG4" s="437"/>
      <c r="DH4" s="437"/>
      <c r="DI4" s="438"/>
      <c r="DJ4" s="185"/>
      <c r="DK4" s="185"/>
      <c r="DL4" s="185"/>
      <c r="DM4" s="185"/>
      <c r="DN4" s="185"/>
      <c r="DO4" s="185"/>
    </row>
    <row r="5" spans="1:119" ht="18.75" customHeight="1">
      <c r="A5" s="186"/>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75637291</v>
      </c>
      <c r="BO5" s="468"/>
      <c r="BP5" s="468"/>
      <c r="BQ5" s="468"/>
      <c r="BR5" s="468"/>
      <c r="BS5" s="468"/>
      <c r="BT5" s="468"/>
      <c r="BU5" s="469"/>
      <c r="BV5" s="467">
        <v>74153681</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91</v>
      </c>
      <c r="CU5" s="465"/>
      <c r="CV5" s="465"/>
      <c r="CW5" s="465"/>
      <c r="CX5" s="465"/>
      <c r="CY5" s="465"/>
      <c r="CZ5" s="465"/>
      <c r="DA5" s="466"/>
      <c r="DB5" s="464">
        <v>91.1</v>
      </c>
      <c r="DC5" s="465"/>
      <c r="DD5" s="465"/>
      <c r="DE5" s="465"/>
      <c r="DF5" s="465"/>
      <c r="DG5" s="465"/>
      <c r="DH5" s="465"/>
      <c r="DI5" s="466"/>
      <c r="DJ5" s="185"/>
      <c r="DK5" s="185"/>
      <c r="DL5" s="185"/>
      <c r="DM5" s="185"/>
      <c r="DN5" s="185"/>
      <c r="DO5" s="185"/>
    </row>
    <row r="6" spans="1:119" ht="18.75" customHeight="1">
      <c r="A6" s="186"/>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5030566</v>
      </c>
      <c r="BO6" s="468"/>
      <c r="BP6" s="468"/>
      <c r="BQ6" s="468"/>
      <c r="BR6" s="468"/>
      <c r="BS6" s="468"/>
      <c r="BT6" s="468"/>
      <c r="BU6" s="469"/>
      <c r="BV6" s="467">
        <v>4748958</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91</v>
      </c>
      <c r="CU6" s="505"/>
      <c r="CV6" s="505"/>
      <c r="CW6" s="505"/>
      <c r="CX6" s="505"/>
      <c r="CY6" s="505"/>
      <c r="CZ6" s="505"/>
      <c r="DA6" s="506"/>
      <c r="DB6" s="504">
        <v>91.1</v>
      </c>
      <c r="DC6" s="505"/>
      <c r="DD6" s="505"/>
      <c r="DE6" s="505"/>
      <c r="DF6" s="505"/>
      <c r="DG6" s="505"/>
      <c r="DH6" s="505"/>
      <c r="DI6" s="506"/>
      <c r="DJ6" s="185"/>
      <c r="DK6" s="185"/>
      <c r="DL6" s="185"/>
      <c r="DM6" s="185"/>
      <c r="DN6" s="185"/>
      <c r="DO6" s="185"/>
    </row>
    <row r="7" spans="1:119" ht="18.75" customHeight="1">
      <c r="A7" s="186"/>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713332</v>
      </c>
      <c r="BO7" s="468"/>
      <c r="BP7" s="468"/>
      <c r="BQ7" s="468"/>
      <c r="BR7" s="468"/>
      <c r="BS7" s="468"/>
      <c r="BT7" s="468"/>
      <c r="BU7" s="469"/>
      <c r="BV7" s="467">
        <v>1007299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41166136</v>
      </c>
      <c r="CU7" s="468"/>
      <c r="CV7" s="468"/>
      <c r="CW7" s="468"/>
      <c r="CX7" s="468"/>
      <c r="CY7" s="468"/>
      <c r="CZ7" s="468"/>
      <c r="DA7" s="469"/>
      <c r="DB7" s="467">
        <v>40716024</v>
      </c>
      <c r="DC7" s="468"/>
      <c r="DD7" s="468"/>
      <c r="DE7" s="468"/>
      <c r="DF7" s="468"/>
      <c r="DG7" s="468"/>
      <c r="DH7" s="468"/>
      <c r="DI7" s="469"/>
      <c r="DJ7" s="185"/>
      <c r="DK7" s="185"/>
      <c r="DL7" s="185"/>
      <c r="DM7" s="185"/>
      <c r="DN7" s="185"/>
      <c r="DO7" s="185"/>
    </row>
    <row r="8" spans="1:119" ht="18.75" customHeight="1" thickBot="1">
      <c r="A8" s="186"/>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4317234</v>
      </c>
      <c r="BO8" s="468"/>
      <c r="BP8" s="468"/>
      <c r="BQ8" s="468"/>
      <c r="BR8" s="468"/>
      <c r="BS8" s="468"/>
      <c r="BT8" s="468"/>
      <c r="BU8" s="469"/>
      <c r="BV8" s="467">
        <v>3741659</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1.17</v>
      </c>
      <c r="CU8" s="508"/>
      <c r="CV8" s="508"/>
      <c r="CW8" s="508"/>
      <c r="CX8" s="508"/>
      <c r="CY8" s="508"/>
      <c r="CZ8" s="508"/>
      <c r="DA8" s="509"/>
      <c r="DB8" s="507">
        <v>1.18</v>
      </c>
      <c r="DC8" s="508"/>
      <c r="DD8" s="508"/>
      <c r="DE8" s="508"/>
      <c r="DF8" s="508"/>
      <c r="DG8" s="508"/>
      <c r="DH8" s="508"/>
      <c r="DI8" s="509"/>
      <c r="DJ8" s="185"/>
      <c r="DK8" s="185"/>
      <c r="DL8" s="185"/>
      <c r="DM8" s="185"/>
      <c r="DN8" s="185"/>
      <c r="DO8" s="185"/>
    </row>
    <row r="9" spans="1:119" ht="18.75" customHeight="1" thickBot="1">
      <c r="A9" s="186"/>
      <c r="B9" s="461" t="s">
        <v>112</v>
      </c>
      <c r="C9" s="462"/>
      <c r="D9" s="462"/>
      <c r="E9" s="462"/>
      <c r="F9" s="462"/>
      <c r="G9" s="462"/>
      <c r="H9" s="462"/>
      <c r="I9" s="462"/>
      <c r="J9" s="462"/>
      <c r="K9" s="510"/>
      <c r="L9" s="511" t="s">
        <v>113</v>
      </c>
      <c r="M9" s="512"/>
      <c r="N9" s="512"/>
      <c r="O9" s="512"/>
      <c r="P9" s="512"/>
      <c r="Q9" s="513"/>
      <c r="R9" s="514">
        <v>176295</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109</v>
      </c>
      <c r="AV9" s="500"/>
      <c r="AW9" s="500"/>
      <c r="AX9" s="500"/>
      <c r="AY9" s="501" t="s">
        <v>116</v>
      </c>
      <c r="AZ9" s="502"/>
      <c r="BA9" s="502"/>
      <c r="BB9" s="502"/>
      <c r="BC9" s="502"/>
      <c r="BD9" s="502"/>
      <c r="BE9" s="502"/>
      <c r="BF9" s="502"/>
      <c r="BG9" s="502"/>
      <c r="BH9" s="502"/>
      <c r="BI9" s="502"/>
      <c r="BJ9" s="502"/>
      <c r="BK9" s="502"/>
      <c r="BL9" s="502"/>
      <c r="BM9" s="503"/>
      <c r="BN9" s="467">
        <v>575575</v>
      </c>
      <c r="BO9" s="468"/>
      <c r="BP9" s="468"/>
      <c r="BQ9" s="468"/>
      <c r="BR9" s="468"/>
      <c r="BS9" s="468"/>
      <c r="BT9" s="468"/>
      <c r="BU9" s="469"/>
      <c r="BV9" s="467">
        <v>-171585</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7.1</v>
      </c>
      <c r="CU9" s="465"/>
      <c r="CV9" s="465"/>
      <c r="CW9" s="465"/>
      <c r="CX9" s="465"/>
      <c r="CY9" s="465"/>
      <c r="CZ9" s="465"/>
      <c r="DA9" s="466"/>
      <c r="DB9" s="464">
        <v>7.9</v>
      </c>
      <c r="DC9" s="465"/>
      <c r="DD9" s="465"/>
      <c r="DE9" s="465"/>
      <c r="DF9" s="465"/>
      <c r="DG9" s="465"/>
      <c r="DH9" s="465"/>
      <c r="DI9" s="466"/>
      <c r="DJ9" s="185"/>
      <c r="DK9" s="185"/>
      <c r="DL9" s="185"/>
      <c r="DM9" s="185"/>
      <c r="DN9" s="185"/>
      <c r="DO9" s="185"/>
    </row>
    <row r="10" spans="1:119" ht="18.75" customHeight="1" thickBot="1">
      <c r="A10" s="186"/>
      <c r="B10" s="461"/>
      <c r="C10" s="462"/>
      <c r="D10" s="462"/>
      <c r="E10" s="462"/>
      <c r="F10" s="462"/>
      <c r="G10" s="462"/>
      <c r="H10" s="462"/>
      <c r="I10" s="462"/>
      <c r="J10" s="462"/>
      <c r="K10" s="510"/>
      <c r="L10" s="517" t="s">
        <v>118</v>
      </c>
      <c r="M10" s="497"/>
      <c r="N10" s="497"/>
      <c r="O10" s="497"/>
      <c r="P10" s="497"/>
      <c r="Q10" s="498"/>
      <c r="R10" s="518">
        <v>179668</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3454</v>
      </c>
      <c r="BO10" s="468"/>
      <c r="BP10" s="468"/>
      <c r="BQ10" s="468"/>
      <c r="BR10" s="468"/>
      <c r="BS10" s="468"/>
      <c r="BT10" s="468"/>
      <c r="BU10" s="469"/>
      <c r="BV10" s="467">
        <v>2411175</v>
      </c>
      <c r="BW10" s="468"/>
      <c r="BX10" s="468"/>
      <c r="BY10" s="468"/>
      <c r="BZ10" s="468"/>
      <c r="CA10" s="468"/>
      <c r="CB10" s="468"/>
      <c r="CC10" s="46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109</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5"/>
      <c r="DK11" s="185"/>
      <c r="DL11" s="185"/>
      <c r="DM11" s="185"/>
      <c r="DN11" s="185"/>
      <c r="DO11" s="185"/>
    </row>
    <row r="12" spans="1:119" ht="18.75" customHeight="1">
      <c r="A12" s="186"/>
      <c r="B12" s="527" t="s">
        <v>129</v>
      </c>
      <c r="C12" s="528"/>
      <c r="D12" s="528"/>
      <c r="E12" s="528"/>
      <c r="F12" s="528"/>
      <c r="G12" s="528"/>
      <c r="H12" s="528"/>
      <c r="I12" s="528"/>
      <c r="J12" s="528"/>
      <c r="K12" s="529"/>
      <c r="L12" s="536" t="s">
        <v>130</v>
      </c>
      <c r="M12" s="537"/>
      <c r="N12" s="537"/>
      <c r="O12" s="537"/>
      <c r="P12" s="537"/>
      <c r="Q12" s="538"/>
      <c r="R12" s="539">
        <v>184090</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109</v>
      </c>
      <c r="AV12" s="500"/>
      <c r="AW12" s="500"/>
      <c r="AX12" s="500"/>
      <c r="AY12" s="501" t="s">
        <v>134</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137</v>
      </c>
      <c r="DC12" s="508"/>
      <c r="DD12" s="508"/>
      <c r="DE12" s="508"/>
      <c r="DF12" s="508"/>
      <c r="DG12" s="508"/>
      <c r="DH12" s="508"/>
      <c r="DI12" s="509"/>
      <c r="DJ12" s="185"/>
      <c r="DK12" s="185"/>
      <c r="DL12" s="185"/>
      <c r="DM12" s="185"/>
      <c r="DN12" s="185"/>
      <c r="DO12" s="185"/>
    </row>
    <row r="13" spans="1:119" ht="18.75" customHeight="1">
      <c r="A13" s="186"/>
      <c r="B13" s="530"/>
      <c r="C13" s="531"/>
      <c r="D13" s="531"/>
      <c r="E13" s="531"/>
      <c r="F13" s="531"/>
      <c r="G13" s="531"/>
      <c r="H13" s="531"/>
      <c r="I13" s="531"/>
      <c r="J13" s="531"/>
      <c r="K13" s="532"/>
      <c r="L13" s="196"/>
      <c r="M13" s="558" t="s">
        <v>138</v>
      </c>
      <c r="N13" s="559"/>
      <c r="O13" s="559"/>
      <c r="P13" s="559"/>
      <c r="Q13" s="560"/>
      <c r="R13" s="551">
        <v>179492</v>
      </c>
      <c r="S13" s="552"/>
      <c r="T13" s="552"/>
      <c r="U13" s="552"/>
      <c r="V13" s="553"/>
      <c r="W13" s="483" t="s">
        <v>139</v>
      </c>
      <c r="X13" s="484"/>
      <c r="Y13" s="484"/>
      <c r="Z13" s="484"/>
      <c r="AA13" s="484"/>
      <c r="AB13" s="474"/>
      <c r="AC13" s="518">
        <v>673</v>
      </c>
      <c r="AD13" s="519"/>
      <c r="AE13" s="519"/>
      <c r="AF13" s="519"/>
      <c r="AG13" s="561"/>
      <c r="AH13" s="518">
        <v>672</v>
      </c>
      <c r="AI13" s="519"/>
      <c r="AJ13" s="519"/>
      <c r="AK13" s="519"/>
      <c r="AL13" s="520"/>
      <c r="AM13" s="496" t="s">
        <v>140</v>
      </c>
      <c r="AN13" s="497"/>
      <c r="AO13" s="497"/>
      <c r="AP13" s="497"/>
      <c r="AQ13" s="497"/>
      <c r="AR13" s="497"/>
      <c r="AS13" s="497"/>
      <c r="AT13" s="498"/>
      <c r="AU13" s="499" t="s">
        <v>101</v>
      </c>
      <c r="AV13" s="500"/>
      <c r="AW13" s="500"/>
      <c r="AX13" s="500"/>
      <c r="AY13" s="501" t="s">
        <v>141</v>
      </c>
      <c r="AZ13" s="502"/>
      <c r="BA13" s="502"/>
      <c r="BB13" s="502"/>
      <c r="BC13" s="502"/>
      <c r="BD13" s="502"/>
      <c r="BE13" s="502"/>
      <c r="BF13" s="502"/>
      <c r="BG13" s="502"/>
      <c r="BH13" s="502"/>
      <c r="BI13" s="502"/>
      <c r="BJ13" s="502"/>
      <c r="BK13" s="502"/>
      <c r="BL13" s="502"/>
      <c r="BM13" s="503"/>
      <c r="BN13" s="467">
        <v>579029</v>
      </c>
      <c r="BO13" s="468"/>
      <c r="BP13" s="468"/>
      <c r="BQ13" s="468"/>
      <c r="BR13" s="468"/>
      <c r="BS13" s="468"/>
      <c r="BT13" s="468"/>
      <c r="BU13" s="469"/>
      <c r="BV13" s="467">
        <v>2239590</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2.4</v>
      </c>
      <c r="CU13" s="465"/>
      <c r="CV13" s="465"/>
      <c r="CW13" s="465"/>
      <c r="CX13" s="465"/>
      <c r="CY13" s="465"/>
      <c r="CZ13" s="465"/>
      <c r="DA13" s="466"/>
      <c r="DB13" s="464">
        <v>2.8</v>
      </c>
      <c r="DC13" s="465"/>
      <c r="DD13" s="465"/>
      <c r="DE13" s="465"/>
      <c r="DF13" s="465"/>
      <c r="DG13" s="465"/>
      <c r="DH13" s="465"/>
      <c r="DI13" s="466"/>
      <c r="DJ13" s="185"/>
      <c r="DK13" s="185"/>
      <c r="DL13" s="185"/>
      <c r="DM13" s="185"/>
      <c r="DN13" s="185"/>
      <c r="DO13" s="185"/>
    </row>
    <row r="14" spans="1:119" ht="18.75" customHeight="1" thickBot="1">
      <c r="A14" s="186"/>
      <c r="B14" s="530"/>
      <c r="C14" s="531"/>
      <c r="D14" s="531"/>
      <c r="E14" s="531"/>
      <c r="F14" s="531"/>
      <c r="G14" s="531"/>
      <c r="H14" s="531"/>
      <c r="I14" s="531"/>
      <c r="J14" s="531"/>
      <c r="K14" s="532"/>
      <c r="L14" s="548" t="s">
        <v>143</v>
      </c>
      <c r="M14" s="549"/>
      <c r="N14" s="549"/>
      <c r="O14" s="549"/>
      <c r="P14" s="549"/>
      <c r="Q14" s="550"/>
      <c r="R14" s="551">
        <v>183822</v>
      </c>
      <c r="S14" s="552"/>
      <c r="T14" s="552"/>
      <c r="U14" s="552"/>
      <c r="V14" s="553"/>
      <c r="W14" s="457"/>
      <c r="X14" s="458"/>
      <c r="Y14" s="458"/>
      <c r="Z14" s="458"/>
      <c r="AA14" s="458"/>
      <c r="AB14" s="447"/>
      <c r="AC14" s="554">
        <v>1</v>
      </c>
      <c r="AD14" s="555"/>
      <c r="AE14" s="555"/>
      <c r="AF14" s="555"/>
      <c r="AG14" s="556"/>
      <c r="AH14" s="554">
        <v>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136</v>
      </c>
      <c r="CU14" s="566"/>
      <c r="CV14" s="566"/>
      <c r="CW14" s="566"/>
      <c r="CX14" s="566"/>
      <c r="CY14" s="566"/>
      <c r="CZ14" s="566"/>
      <c r="DA14" s="567"/>
      <c r="DB14" s="565" t="s">
        <v>128</v>
      </c>
      <c r="DC14" s="566"/>
      <c r="DD14" s="566"/>
      <c r="DE14" s="566"/>
      <c r="DF14" s="566"/>
      <c r="DG14" s="566"/>
      <c r="DH14" s="566"/>
      <c r="DI14" s="567"/>
      <c r="DJ14" s="185"/>
      <c r="DK14" s="185"/>
      <c r="DL14" s="185"/>
      <c r="DM14" s="185"/>
      <c r="DN14" s="185"/>
      <c r="DO14" s="185"/>
    </row>
    <row r="15" spans="1:119" ht="18.75" customHeight="1">
      <c r="A15" s="186"/>
      <c r="B15" s="530"/>
      <c r="C15" s="531"/>
      <c r="D15" s="531"/>
      <c r="E15" s="531"/>
      <c r="F15" s="531"/>
      <c r="G15" s="531"/>
      <c r="H15" s="531"/>
      <c r="I15" s="531"/>
      <c r="J15" s="531"/>
      <c r="K15" s="532"/>
      <c r="L15" s="196"/>
      <c r="M15" s="558" t="s">
        <v>138</v>
      </c>
      <c r="N15" s="559"/>
      <c r="O15" s="559"/>
      <c r="P15" s="559"/>
      <c r="Q15" s="560"/>
      <c r="R15" s="551">
        <v>179448</v>
      </c>
      <c r="S15" s="552"/>
      <c r="T15" s="552"/>
      <c r="U15" s="552"/>
      <c r="V15" s="553"/>
      <c r="W15" s="483" t="s">
        <v>145</v>
      </c>
      <c r="X15" s="484"/>
      <c r="Y15" s="484"/>
      <c r="Z15" s="484"/>
      <c r="AA15" s="484"/>
      <c r="AB15" s="474"/>
      <c r="AC15" s="518">
        <v>12981</v>
      </c>
      <c r="AD15" s="519"/>
      <c r="AE15" s="519"/>
      <c r="AF15" s="519"/>
      <c r="AG15" s="561"/>
      <c r="AH15" s="518">
        <v>13083</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31668694</v>
      </c>
      <c r="BO15" s="431"/>
      <c r="BP15" s="431"/>
      <c r="BQ15" s="431"/>
      <c r="BR15" s="431"/>
      <c r="BS15" s="431"/>
      <c r="BT15" s="431"/>
      <c r="BU15" s="432"/>
      <c r="BV15" s="430">
        <v>31361730</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18.899999999999999</v>
      </c>
      <c r="AD16" s="555"/>
      <c r="AE16" s="555"/>
      <c r="AF16" s="555"/>
      <c r="AG16" s="556"/>
      <c r="AH16" s="554">
        <v>18.7</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27356118</v>
      </c>
      <c r="BO16" s="468"/>
      <c r="BP16" s="468"/>
      <c r="BQ16" s="468"/>
      <c r="BR16" s="468"/>
      <c r="BS16" s="468"/>
      <c r="BT16" s="468"/>
      <c r="BU16" s="469"/>
      <c r="BV16" s="467">
        <v>27124585</v>
      </c>
      <c r="BW16" s="468"/>
      <c r="BX16" s="468"/>
      <c r="BY16" s="468"/>
      <c r="BZ16" s="468"/>
      <c r="CA16" s="468"/>
      <c r="CB16" s="468"/>
      <c r="CC16" s="469"/>
      <c r="CD16" s="200"/>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5"/>
      <c r="DK16" s="185"/>
      <c r="DL16" s="185"/>
      <c r="DM16" s="185"/>
      <c r="DN16" s="185"/>
      <c r="DO16" s="185"/>
    </row>
    <row r="17" spans="1:119" ht="18.75" customHeight="1" thickBot="1">
      <c r="A17" s="186"/>
      <c r="B17" s="533"/>
      <c r="C17" s="534"/>
      <c r="D17" s="534"/>
      <c r="E17" s="534"/>
      <c r="F17" s="534"/>
      <c r="G17" s="534"/>
      <c r="H17" s="534"/>
      <c r="I17" s="534"/>
      <c r="J17" s="534"/>
      <c r="K17" s="535"/>
      <c r="L17" s="201"/>
      <c r="M17" s="574" t="s">
        <v>151</v>
      </c>
      <c r="N17" s="575"/>
      <c r="O17" s="575"/>
      <c r="P17" s="575"/>
      <c r="Q17" s="576"/>
      <c r="R17" s="571" t="s">
        <v>152</v>
      </c>
      <c r="S17" s="572"/>
      <c r="T17" s="572"/>
      <c r="U17" s="572"/>
      <c r="V17" s="573"/>
      <c r="W17" s="483" t="s">
        <v>153</v>
      </c>
      <c r="X17" s="484"/>
      <c r="Y17" s="484"/>
      <c r="Z17" s="484"/>
      <c r="AA17" s="484"/>
      <c r="AB17" s="474"/>
      <c r="AC17" s="518">
        <v>55127</v>
      </c>
      <c r="AD17" s="519"/>
      <c r="AE17" s="519"/>
      <c r="AF17" s="519"/>
      <c r="AG17" s="561"/>
      <c r="AH17" s="518">
        <v>56040</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41166136</v>
      </c>
      <c r="BO17" s="468"/>
      <c r="BP17" s="468"/>
      <c r="BQ17" s="468"/>
      <c r="BR17" s="468"/>
      <c r="BS17" s="468"/>
      <c r="BT17" s="468"/>
      <c r="BU17" s="469"/>
      <c r="BV17" s="467">
        <v>40716024</v>
      </c>
      <c r="BW17" s="468"/>
      <c r="BX17" s="468"/>
      <c r="BY17" s="468"/>
      <c r="BZ17" s="468"/>
      <c r="CA17" s="468"/>
      <c r="CB17" s="468"/>
      <c r="CC17" s="469"/>
      <c r="CD17" s="200"/>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5"/>
      <c r="DK17" s="185"/>
      <c r="DL17" s="185"/>
      <c r="DM17" s="185"/>
      <c r="DN17" s="185"/>
      <c r="DO17" s="185"/>
    </row>
    <row r="18" spans="1:119" ht="18.75" customHeight="1" thickBot="1">
      <c r="A18" s="186"/>
      <c r="B18" s="581" t="s">
        <v>155</v>
      </c>
      <c r="C18" s="510"/>
      <c r="D18" s="510"/>
      <c r="E18" s="582"/>
      <c r="F18" s="582"/>
      <c r="G18" s="582"/>
      <c r="H18" s="582"/>
      <c r="I18" s="582"/>
      <c r="J18" s="582"/>
      <c r="K18" s="582"/>
      <c r="L18" s="583">
        <v>24.36</v>
      </c>
      <c r="M18" s="583"/>
      <c r="N18" s="583"/>
      <c r="O18" s="583"/>
      <c r="P18" s="583"/>
      <c r="Q18" s="583"/>
      <c r="R18" s="584"/>
      <c r="S18" s="584"/>
      <c r="T18" s="584"/>
      <c r="U18" s="584"/>
      <c r="V18" s="585"/>
      <c r="W18" s="485"/>
      <c r="X18" s="486"/>
      <c r="Y18" s="486"/>
      <c r="Z18" s="486"/>
      <c r="AA18" s="486"/>
      <c r="AB18" s="477"/>
      <c r="AC18" s="586">
        <v>80.099999999999994</v>
      </c>
      <c r="AD18" s="587"/>
      <c r="AE18" s="587"/>
      <c r="AF18" s="587"/>
      <c r="AG18" s="588"/>
      <c r="AH18" s="586">
        <v>80.3</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38776692</v>
      </c>
      <c r="BO18" s="468"/>
      <c r="BP18" s="468"/>
      <c r="BQ18" s="468"/>
      <c r="BR18" s="468"/>
      <c r="BS18" s="468"/>
      <c r="BT18" s="468"/>
      <c r="BU18" s="469"/>
      <c r="BV18" s="467">
        <v>38463450</v>
      </c>
      <c r="BW18" s="468"/>
      <c r="BX18" s="468"/>
      <c r="BY18" s="468"/>
      <c r="BZ18" s="468"/>
      <c r="CA18" s="468"/>
      <c r="CB18" s="468"/>
      <c r="CC18" s="469"/>
      <c r="CD18" s="200"/>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5"/>
      <c r="DK18" s="185"/>
      <c r="DL18" s="185"/>
      <c r="DM18" s="185"/>
      <c r="DN18" s="185"/>
      <c r="DO18" s="185"/>
    </row>
    <row r="19" spans="1:119" ht="18.75" customHeight="1" thickBot="1">
      <c r="A19" s="186"/>
      <c r="B19" s="581" t="s">
        <v>157</v>
      </c>
      <c r="C19" s="510"/>
      <c r="D19" s="510"/>
      <c r="E19" s="582"/>
      <c r="F19" s="582"/>
      <c r="G19" s="582"/>
      <c r="H19" s="582"/>
      <c r="I19" s="582"/>
      <c r="J19" s="582"/>
      <c r="K19" s="582"/>
      <c r="L19" s="590">
        <v>7237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51078243</v>
      </c>
      <c r="BO19" s="468"/>
      <c r="BP19" s="468"/>
      <c r="BQ19" s="468"/>
      <c r="BR19" s="468"/>
      <c r="BS19" s="468"/>
      <c r="BT19" s="468"/>
      <c r="BU19" s="469"/>
      <c r="BV19" s="467">
        <v>50578894</v>
      </c>
      <c r="BW19" s="468"/>
      <c r="BX19" s="468"/>
      <c r="BY19" s="468"/>
      <c r="BZ19" s="468"/>
      <c r="CA19" s="468"/>
      <c r="CB19" s="468"/>
      <c r="CC19" s="469"/>
      <c r="CD19" s="200"/>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5"/>
      <c r="DK19" s="185"/>
      <c r="DL19" s="185"/>
      <c r="DM19" s="185"/>
      <c r="DN19" s="185"/>
      <c r="DO19" s="185"/>
    </row>
    <row r="20" spans="1:119" ht="18.75" customHeight="1" thickBot="1">
      <c r="A20" s="186"/>
      <c r="B20" s="581" t="s">
        <v>159</v>
      </c>
      <c r="C20" s="510"/>
      <c r="D20" s="510"/>
      <c r="E20" s="582"/>
      <c r="F20" s="582"/>
      <c r="G20" s="582"/>
      <c r="H20" s="582"/>
      <c r="I20" s="582"/>
      <c r="J20" s="582"/>
      <c r="K20" s="582"/>
      <c r="L20" s="590">
        <v>83285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0"/>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5"/>
      <c r="DK20" s="185"/>
      <c r="DL20" s="185"/>
      <c r="DM20" s="185"/>
      <c r="DN20" s="185"/>
      <c r="DO20" s="185"/>
    </row>
    <row r="21" spans="1:119" ht="18.75" customHeight="1">
      <c r="A21" s="186"/>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0"/>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5"/>
      <c r="DK21" s="185"/>
      <c r="DL21" s="185"/>
      <c r="DM21" s="185"/>
      <c r="DN21" s="185"/>
      <c r="DO21" s="185"/>
    </row>
    <row r="22" spans="1:119" ht="18.75" customHeight="1" thickBot="1">
      <c r="A22" s="186"/>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0"/>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5"/>
      <c r="DK22" s="185"/>
      <c r="DL22" s="185"/>
      <c r="DM22" s="185"/>
      <c r="DN22" s="185"/>
      <c r="DO22" s="185"/>
    </row>
    <row r="23" spans="1:119" ht="18.75" customHeight="1">
      <c r="A23" s="186"/>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23523599</v>
      </c>
      <c r="BO23" s="468"/>
      <c r="BP23" s="468"/>
      <c r="BQ23" s="468"/>
      <c r="BR23" s="468"/>
      <c r="BS23" s="468"/>
      <c r="BT23" s="468"/>
      <c r="BU23" s="469"/>
      <c r="BV23" s="467">
        <v>24708165</v>
      </c>
      <c r="BW23" s="468"/>
      <c r="BX23" s="468"/>
      <c r="BY23" s="468"/>
      <c r="BZ23" s="468"/>
      <c r="CA23" s="468"/>
      <c r="CB23" s="468"/>
      <c r="CC23" s="469"/>
      <c r="CD23" s="200"/>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5"/>
      <c r="DK23" s="185"/>
      <c r="DL23" s="185"/>
      <c r="DM23" s="185"/>
      <c r="DN23" s="185"/>
      <c r="DO23" s="185"/>
    </row>
    <row r="24" spans="1:119" ht="18.75" customHeight="1" thickBot="1">
      <c r="A24" s="186"/>
      <c r="B24" s="607"/>
      <c r="C24" s="608"/>
      <c r="D24" s="609"/>
      <c r="E24" s="517" t="s">
        <v>168</v>
      </c>
      <c r="F24" s="497"/>
      <c r="G24" s="497"/>
      <c r="H24" s="497"/>
      <c r="I24" s="497"/>
      <c r="J24" s="497"/>
      <c r="K24" s="498"/>
      <c r="L24" s="518">
        <v>1</v>
      </c>
      <c r="M24" s="519"/>
      <c r="N24" s="519"/>
      <c r="O24" s="519"/>
      <c r="P24" s="561"/>
      <c r="Q24" s="518">
        <v>10410</v>
      </c>
      <c r="R24" s="519"/>
      <c r="S24" s="519"/>
      <c r="T24" s="519"/>
      <c r="U24" s="519"/>
      <c r="V24" s="561"/>
      <c r="W24" s="620"/>
      <c r="X24" s="608"/>
      <c r="Y24" s="609"/>
      <c r="Z24" s="517" t="s">
        <v>169</v>
      </c>
      <c r="AA24" s="497"/>
      <c r="AB24" s="497"/>
      <c r="AC24" s="497"/>
      <c r="AD24" s="497"/>
      <c r="AE24" s="497"/>
      <c r="AF24" s="497"/>
      <c r="AG24" s="498"/>
      <c r="AH24" s="518">
        <v>972</v>
      </c>
      <c r="AI24" s="519"/>
      <c r="AJ24" s="519"/>
      <c r="AK24" s="519"/>
      <c r="AL24" s="561"/>
      <c r="AM24" s="518">
        <v>3073464</v>
      </c>
      <c r="AN24" s="519"/>
      <c r="AO24" s="519"/>
      <c r="AP24" s="519"/>
      <c r="AQ24" s="519"/>
      <c r="AR24" s="561"/>
      <c r="AS24" s="518">
        <v>3162</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8590009</v>
      </c>
      <c r="BO24" s="468"/>
      <c r="BP24" s="468"/>
      <c r="BQ24" s="468"/>
      <c r="BR24" s="468"/>
      <c r="BS24" s="468"/>
      <c r="BT24" s="468"/>
      <c r="BU24" s="469"/>
      <c r="BV24" s="467">
        <v>10358085</v>
      </c>
      <c r="BW24" s="468"/>
      <c r="BX24" s="468"/>
      <c r="BY24" s="468"/>
      <c r="BZ24" s="468"/>
      <c r="CA24" s="468"/>
      <c r="CB24" s="468"/>
      <c r="CC24" s="469"/>
      <c r="CD24" s="200"/>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5"/>
      <c r="DK24" s="185"/>
      <c r="DL24" s="185"/>
      <c r="DM24" s="185"/>
      <c r="DN24" s="185"/>
      <c r="DO24" s="185"/>
    </row>
    <row r="25" spans="1:119" s="185" customFormat="1" ht="18.75" customHeight="1">
      <c r="A25" s="186"/>
      <c r="B25" s="607"/>
      <c r="C25" s="608"/>
      <c r="D25" s="609"/>
      <c r="E25" s="517" t="s">
        <v>171</v>
      </c>
      <c r="F25" s="497"/>
      <c r="G25" s="497"/>
      <c r="H25" s="497"/>
      <c r="I25" s="497"/>
      <c r="J25" s="497"/>
      <c r="K25" s="498"/>
      <c r="L25" s="518">
        <v>2</v>
      </c>
      <c r="M25" s="519"/>
      <c r="N25" s="519"/>
      <c r="O25" s="519"/>
      <c r="P25" s="561"/>
      <c r="Q25" s="518">
        <v>9010</v>
      </c>
      <c r="R25" s="519"/>
      <c r="S25" s="519"/>
      <c r="T25" s="519"/>
      <c r="U25" s="519"/>
      <c r="V25" s="561"/>
      <c r="W25" s="620"/>
      <c r="X25" s="608"/>
      <c r="Y25" s="609"/>
      <c r="Z25" s="517" t="s">
        <v>172</v>
      </c>
      <c r="AA25" s="497"/>
      <c r="AB25" s="497"/>
      <c r="AC25" s="497"/>
      <c r="AD25" s="497"/>
      <c r="AE25" s="497"/>
      <c r="AF25" s="497"/>
      <c r="AG25" s="498"/>
      <c r="AH25" s="518" t="s">
        <v>173</v>
      </c>
      <c r="AI25" s="519"/>
      <c r="AJ25" s="519"/>
      <c r="AK25" s="519"/>
      <c r="AL25" s="561"/>
      <c r="AM25" s="518" t="s">
        <v>173</v>
      </c>
      <c r="AN25" s="519"/>
      <c r="AO25" s="519"/>
      <c r="AP25" s="519"/>
      <c r="AQ25" s="519"/>
      <c r="AR25" s="561"/>
      <c r="AS25" s="518" t="s">
        <v>173</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34366439</v>
      </c>
      <c r="BO25" s="431"/>
      <c r="BP25" s="431"/>
      <c r="BQ25" s="431"/>
      <c r="BR25" s="431"/>
      <c r="BS25" s="431"/>
      <c r="BT25" s="431"/>
      <c r="BU25" s="432"/>
      <c r="BV25" s="430">
        <v>8828861</v>
      </c>
      <c r="BW25" s="431"/>
      <c r="BX25" s="431"/>
      <c r="BY25" s="431"/>
      <c r="BZ25" s="431"/>
      <c r="CA25" s="431"/>
      <c r="CB25" s="431"/>
      <c r="CC25" s="432"/>
      <c r="CD25" s="200"/>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5" customFormat="1" ht="18.75" customHeight="1">
      <c r="A26" s="186"/>
      <c r="B26" s="607"/>
      <c r="C26" s="608"/>
      <c r="D26" s="609"/>
      <c r="E26" s="517" t="s">
        <v>175</v>
      </c>
      <c r="F26" s="497"/>
      <c r="G26" s="497"/>
      <c r="H26" s="497"/>
      <c r="I26" s="497"/>
      <c r="J26" s="497"/>
      <c r="K26" s="498"/>
      <c r="L26" s="518">
        <v>1</v>
      </c>
      <c r="M26" s="519"/>
      <c r="N26" s="519"/>
      <c r="O26" s="519"/>
      <c r="P26" s="561"/>
      <c r="Q26" s="518">
        <v>7990</v>
      </c>
      <c r="R26" s="519"/>
      <c r="S26" s="519"/>
      <c r="T26" s="519"/>
      <c r="U26" s="519"/>
      <c r="V26" s="561"/>
      <c r="W26" s="620"/>
      <c r="X26" s="608"/>
      <c r="Y26" s="609"/>
      <c r="Z26" s="517" t="s">
        <v>176</v>
      </c>
      <c r="AA26" s="630"/>
      <c r="AB26" s="630"/>
      <c r="AC26" s="630"/>
      <c r="AD26" s="630"/>
      <c r="AE26" s="630"/>
      <c r="AF26" s="630"/>
      <c r="AG26" s="631"/>
      <c r="AH26" s="518">
        <v>83</v>
      </c>
      <c r="AI26" s="519"/>
      <c r="AJ26" s="519"/>
      <c r="AK26" s="519"/>
      <c r="AL26" s="561"/>
      <c r="AM26" s="518">
        <v>264106</v>
      </c>
      <c r="AN26" s="519"/>
      <c r="AO26" s="519"/>
      <c r="AP26" s="519"/>
      <c r="AQ26" s="519"/>
      <c r="AR26" s="561"/>
      <c r="AS26" s="518">
        <v>3182</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v>100000</v>
      </c>
      <c r="BO26" s="468"/>
      <c r="BP26" s="468"/>
      <c r="BQ26" s="468"/>
      <c r="BR26" s="468"/>
      <c r="BS26" s="468"/>
      <c r="BT26" s="468"/>
      <c r="BU26" s="469"/>
      <c r="BV26" s="467">
        <v>100000</v>
      </c>
      <c r="BW26" s="468"/>
      <c r="BX26" s="468"/>
      <c r="BY26" s="468"/>
      <c r="BZ26" s="468"/>
      <c r="CA26" s="468"/>
      <c r="CB26" s="468"/>
      <c r="CC26" s="469"/>
      <c r="CD26" s="200"/>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6"/>
      <c r="B27" s="607"/>
      <c r="C27" s="608"/>
      <c r="D27" s="609"/>
      <c r="E27" s="517" t="s">
        <v>178</v>
      </c>
      <c r="F27" s="497"/>
      <c r="G27" s="497"/>
      <c r="H27" s="497"/>
      <c r="I27" s="497"/>
      <c r="J27" s="497"/>
      <c r="K27" s="498"/>
      <c r="L27" s="518">
        <v>1</v>
      </c>
      <c r="M27" s="519"/>
      <c r="N27" s="519"/>
      <c r="O27" s="519"/>
      <c r="P27" s="561"/>
      <c r="Q27" s="518">
        <v>6620</v>
      </c>
      <c r="R27" s="519"/>
      <c r="S27" s="519"/>
      <c r="T27" s="519"/>
      <c r="U27" s="519"/>
      <c r="V27" s="561"/>
      <c r="W27" s="620"/>
      <c r="X27" s="608"/>
      <c r="Y27" s="609"/>
      <c r="Z27" s="517" t="s">
        <v>179</v>
      </c>
      <c r="AA27" s="497"/>
      <c r="AB27" s="497"/>
      <c r="AC27" s="497"/>
      <c r="AD27" s="497"/>
      <c r="AE27" s="497"/>
      <c r="AF27" s="497"/>
      <c r="AG27" s="498"/>
      <c r="AH27" s="518">
        <v>3</v>
      </c>
      <c r="AI27" s="519"/>
      <c r="AJ27" s="519"/>
      <c r="AK27" s="519"/>
      <c r="AL27" s="561"/>
      <c r="AM27" s="518">
        <v>13812</v>
      </c>
      <c r="AN27" s="519"/>
      <c r="AO27" s="519"/>
      <c r="AP27" s="519"/>
      <c r="AQ27" s="519"/>
      <c r="AR27" s="561"/>
      <c r="AS27" s="518">
        <v>4604</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t="s">
        <v>137</v>
      </c>
      <c r="BO27" s="644"/>
      <c r="BP27" s="644"/>
      <c r="BQ27" s="644"/>
      <c r="BR27" s="644"/>
      <c r="BS27" s="644"/>
      <c r="BT27" s="644"/>
      <c r="BU27" s="645"/>
      <c r="BV27" s="643" t="s">
        <v>137</v>
      </c>
      <c r="BW27" s="644"/>
      <c r="BX27" s="644"/>
      <c r="BY27" s="644"/>
      <c r="BZ27" s="644"/>
      <c r="CA27" s="644"/>
      <c r="CB27" s="644"/>
      <c r="CC27" s="645"/>
      <c r="CD27" s="202"/>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5"/>
      <c r="DK27" s="185"/>
      <c r="DL27" s="185"/>
      <c r="DM27" s="185"/>
      <c r="DN27" s="185"/>
      <c r="DO27" s="185"/>
    </row>
    <row r="28" spans="1:119" ht="18.75" customHeight="1">
      <c r="A28" s="186"/>
      <c r="B28" s="607"/>
      <c r="C28" s="608"/>
      <c r="D28" s="609"/>
      <c r="E28" s="517" t="s">
        <v>181</v>
      </c>
      <c r="F28" s="497"/>
      <c r="G28" s="497"/>
      <c r="H28" s="497"/>
      <c r="I28" s="497"/>
      <c r="J28" s="497"/>
      <c r="K28" s="498"/>
      <c r="L28" s="518">
        <v>1</v>
      </c>
      <c r="M28" s="519"/>
      <c r="N28" s="519"/>
      <c r="O28" s="519"/>
      <c r="P28" s="561"/>
      <c r="Q28" s="518">
        <v>5990</v>
      </c>
      <c r="R28" s="519"/>
      <c r="S28" s="519"/>
      <c r="T28" s="519"/>
      <c r="U28" s="519"/>
      <c r="V28" s="561"/>
      <c r="W28" s="620"/>
      <c r="X28" s="608"/>
      <c r="Y28" s="609"/>
      <c r="Z28" s="517" t="s">
        <v>182</v>
      </c>
      <c r="AA28" s="497"/>
      <c r="AB28" s="497"/>
      <c r="AC28" s="497"/>
      <c r="AD28" s="497"/>
      <c r="AE28" s="497"/>
      <c r="AF28" s="497"/>
      <c r="AG28" s="498"/>
      <c r="AH28" s="518" t="s">
        <v>136</v>
      </c>
      <c r="AI28" s="519"/>
      <c r="AJ28" s="519"/>
      <c r="AK28" s="519"/>
      <c r="AL28" s="561"/>
      <c r="AM28" s="518" t="s">
        <v>137</v>
      </c>
      <c r="AN28" s="519"/>
      <c r="AO28" s="519"/>
      <c r="AP28" s="519"/>
      <c r="AQ28" s="519"/>
      <c r="AR28" s="561"/>
      <c r="AS28" s="518" t="s">
        <v>128</v>
      </c>
      <c r="AT28" s="519"/>
      <c r="AU28" s="519"/>
      <c r="AV28" s="519"/>
      <c r="AW28" s="519"/>
      <c r="AX28" s="520"/>
      <c r="AY28" s="646" t="s">
        <v>183</v>
      </c>
      <c r="AZ28" s="647"/>
      <c r="BA28" s="647"/>
      <c r="BB28" s="648"/>
      <c r="BC28" s="427" t="s">
        <v>47</v>
      </c>
      <c r="BD28" s="428"/>
      <c r="BE28" s="428"/>
      <c r="BF28" s="428"/>
      <c r="BG28" s="428"/>
      <c r="BH28" s="428"/>
      <c r="BI28" s="428"/>
      <c r="BJ28" s="428"/>
      <c r="BK28" s="428"/>
      <c r="BL28" s="428"/>
      <c r="BM28" s="429"/>
      <c r="BN28" s="430">
        <v>10548370</v>
      </c>
      <c r="BO28" s="431"/>
      <c r="BP28" s="431"/>
      <c r="BQ28" s="431"/>
      <c r="BR28" s="431"/>
      <c r="BS28" s="431"/>
      <c r="BT28" s="431"/>
      <c r="BU28" s="432"/>
      <c r="BV28" s="430">
        <v>10544916</v>
      </c>
      <c r="BW28" s="431"/>
      <c r="BX28" s="431"/>
      <c r="BY28" s="431"/>
      <c r="BZ28" s="431"/>
      <c r="CA28" s="431"/>
      <c r="CB28" s="431"/>
      <c r="CC28" s="432"/>
      <c r="CD28" s="200"/>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5"/>
      <c r="DK28" s="185"/>
      <c r="DL28" s="185"/>
      <c r="DM28" s="185"/>
      <c r="DN28" s="185"/>
      <c r="DO28" s="185"/>
    </row>
    <row r="29" spans="1:119" ht="18.75" customHeight="1">
      <c r="A29" s="186"/>
      <c r="B29" s="607"/>
      <c r="C29" s="608"/>
      <c r="D29" s="609"/>
      <c r="E29" s="517" t="s">
        <v>184</v>
      </c>
      <c r="F29" s="497"/>
      <c r="G29" s="497"/>
      <c r="H29" s="497"/>
      <c r="I29" s="497"/>
      <c r="J29" s="497"/>
      <c r="K29" s="498"/>
      <c r="L29" s="518">
        <v>26</v>
      </c>
      <c r="M29" s="519"/>
      <c r="N29" s="519"/>
      <c r="O29" s="519"/>
      <c r="P29" s="561"/>
      <c r="Q29" s="518">
        <v>5550</v>
      </c>
      <c r="R29" s="519"/>
      <c r="S29" s="519"/>
      <c r="T29" s="519"/>
      <c r="U29" s="519"/>
      <c r="V29" s="561"/>
      <c r="W29" s="621"/>
      <c r="X29" s="622"/>
      <c r="Y29" s="623"/>
      <c r="Z29" s="517" t="s">
        <v>185</v>
      </c>
      <c r="AA29" s="497"/>
      <c r="AB29" s="497"/>
      <c r="AC29" s="497"/>
      <c r="AD29" s="497"/>
      <c r="AE29" s="497"/>
      <c r="AF29" s="497"/>
      <c r="AG29" s="498"/>
      <c r="AH29" s="518">
        <v>975</v>
      </c>
      <c r="AI29" s="519"/>
      <c r="AJ29" s="519"/>
      <c r="AK29" s="519"/>
      <c r="AL29" s="561"/>
      <c r="AM29" s="518">
        <v>3087276</v>
      </c>
      <c r="AN29" s="519"/>
      <c r="AO29" s="519"/>
      <c r="AP29" s="519"/>
      <c r="AQ29" s="519"/>
      <c r="AR29" s="561"/>
      <c r="AS29" s="518">
        <v>3166</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t="s">
        <v>173</v>
      </c>
      <c r="BO29" s="468"/>
      <c r="BP29" s="468"/>
      <c r="BQ29" s="468"/>
      <c r="BR29" s="468"/>
      <c r="BS29" s="468"/>
      <c r="BT29" s="468"/>
      <c r="BU29" s="469"/>
      <c r="BV29" s="467" t="s">
        <v>137</v>
      </c>
      <c r="BW29" s="468"/>
      <c r="BX29" s="468"/>
      <c r="BY29" s="468"/>
      <c r="BZ29" s="468"/>
      <c r="CA29" s="468"/>
      <c r="CB29" s="468"/>
      <c r="CC29" s="469"/>
      <c r="CD29" s="202"/>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5"/>
      <c r="DK29" s="185"/>
      <c r="DL29" s="185"/>
      <c r="DM29" s="185"/>
      <c r="DN29" s="185"/>
      <c r="DO29" s="185"/>
    </row>
    <row r="30" spans="1:119" ht="18.75" customHeight="1" thickBot="1">
      <c r="A30" s="186"/>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98.7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15150139</v>
      </c>
      <c r="BO30" s="644"/>
      <c r="BP30" s="644"/>
      <c r="BQ30" s="644"/>
      <c r="BR30" s="644"/>
      <c r="BS30" s="644"/>
      <c r="BT30" s="644"/>
      <c r="BU30" s="645"/>
      <c r="BV30" s="643">
        <v>12932666</v>
      </c>
      <c r="BW30" s="644"/>
      <c r="BX30" s="644"/>
      <c r="BY30" s="644"/>
      <c r="BZ30" s="644"/>
      <c r="CA30" s="644"/>
      <c r="CB30" s="644"/>
      <c r="CC30" s="645"/>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1" t="s">
        <v>194</v>
      </c>
      <c r="D33" s="491"/>
      <c r="E33" s="456" t="s">
        <v>195</v>
      </c>
      <c r="F33" s="456"/>
      <c r="G33" s="456"/>
      <c r="H33" s="456"/>
      <c r="I33" s="456"/>
      <c r="J33" s="456"/>
      <c r="K33" s="456"/>
      <c r="L33" s="456"/>
      <c r="M33" s="456"/>
      <c r="N33" s="456"/>
      <c r="O33" s="456"/>
      <c r="P33" s="456"/>
      <c r="Q33" s="456"/>
      <c r="R33" s="456"/>
      <c r="S33" s="456"/>
      <c r="T33" s="215"/>
      <c r="U33" s="491" t="s">
        <v>196</v>
      </c>
      <c r="V33" s="491"/>
      <c r="W33" s="456" t="s">
        <v>197</v>
      </c>
      <c r="X33" s="456"/>
      <c r="Y33" s="456"/>
      <c r="Z33" s="456"/>
      <c r="AA33" s="456"/>
      <c r="AB33" s="456"/>
      <c r="AC33" s="456"/>
      <c r="AD33" s="456"/>
      <c r="AE33" s="456"/>
      <c r="AF33" s="456"/>
      <c r="AG33" s="456"/>
      <c r="AH33" s="456"/>
      <c r="AI33" s="456"/>
      <c r="AJ33" s="456"/>
      <c r="AK33" s="456"/>
      <c r="AL33" s="215"/>
      <c r="AM33" s="491" t="s">
        <v>196</v>
      </c>
      <c r="AN33" s="491"/>
      <c r="AO33" s="456" t="s">
        <v>195</v>
      </c>
      <c r="AP33" s="456"/>
      <c r="AQ33" s="456"/>
      <c r="AR33" s="456"/>
      <c r="AS33" s="456"/>
      <c r="AT33" s="456"/>
      <c r="AU33" s="456"/>
      <c r="AV33" s="456"/>
      <c r="AW33" s="456"/>
      <c r="AX33" s="456"/>
      <c r="AY33" s="456"/>
      <c r="AZ33" s="456"/>
      <c r="BA33" s="456"/>
      <c r="BB33" s="456"/>
      <c r="BC33" s="456"/>
      <c r="BD33" s="216"/>
      <c r="BE33" s="456" t="s">
        <v>198</v>
      </c>
      <c r="BF33" s="456"/>
      <c r="BG33" s="456" t="s">
        <v>199</v>
      </c>
      <c r="BH33" s="456"/>
      <c r="BI33" s="456"/>
      <c r="BJ33" s="456"/>
      <c r="BK33" s="456"/>
      <c r="BL33" s="456"/>
      <c r="BM33" s="456"/>
      <c r="BN33" s="456"/>
      <c r="BO33" s="456"/>
      <c r="BP33" s="456"/>
      <c r="BQ33" s="456"/>
      <c r="BR33" s="456"/>
      <c r="BS33" s="456"/>
      <c r="BT33" s="456"/>
      <c r="BU33" s="456"/>
      <c r="BV33" s="216"/>
      <c r="BW33" s="491" t="s">
        <v>198</v>
      </c>
      <c r="BX33" s="491"/>
      <c r="BY33" s="456" t="s">
        <v>200</v>
      </c>
      <c r="BZ33" s="456"/>
      <c r="CA33" s="456"/>
      <c r="CB33" s="456"/>
      <c r="CC33" s="456"/>
      <c r="CD33" s="456"/>
      <c r="CE33" s="456"/>
      <c r="CF33" s="456"/>
      <c r="CG33" s="456"/>
      <c r="CH33" s="456"/>
      <c r="CI33" s="456"/>
      <c r="CJ33" s="456"/>
      <c r="CK33" s="456"/>
      <c r="CL33" s="456"/>
      <c r="CM33" s="456"/>
      <c r="CN33" s="215"/>
      <c r="CO33" s="491" t="s">
        <v>194</v>
      </c>
      <c r="CP33" s="491"/>
      <c r="CQ33" s="456" t="s">
        <v>201</v>
      </c>
      <c r="CR33" s="456"/>
      <c r="CS33" s="456"/>
      <c r="CT33" s="456"/>
      <c r="CU33" s="456"/>
      <c r="CV33" s="456"/>
      <c r="CW33" s="456"/>
      <c r="CX33" s="456"/>
      <c r="CY33" s="456"/>
      <c r="CZ33" s="456"/>
      <c r="DA33" s="456"/>
      <c r="DB33" s="456"/>
      <c r="DC33" s="456"/>
      <c r="DD33" s="456"/>
      <c r="DE33" s="456"/>
      <c r="DF33" s="215"/>
      <c r="DG33" s="655" t="s">
        <v>202</v>
      </c>
      <c r="DH33" s="655"/>
      <c r="DI33" s="217"/>
      <c r="DJ33" s="185"/>
      <c r="DK33" s="185"/>
      <c r="DL33" s="185"/>
      <c r="DM33" s="185"/>
      <c r="DN33" s="185"/>
      <c r="DO33" s="185"/>
    </row>
    <row r="34" spans="1:119" ht="32.25" customHeight="1">
      <c r="A34" s="186"/>
      <c r="B34" s="212"/>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3"/>
      <c r="U34" s="656">
        <f>IF(W34="","",MAX(C34:D43)+1)</f>
        <v>2</v>
      </c>
      <c r="V34" s="656"/>
      <c r="W34" s="657" t="str">
        <f>IF('各会計、関係団体の財政状況及び健全化判断比率'!B28="","",'各会計、関係団体の財政状況及び健全化判断比率'!B28)</f>
        <v>国民健康保険事業</v>
      </c>
      <c r="X34" s="657"/>
      <c r="Y34" s="657"/>
      <c r="Z34" s="657"/>
      <c r="AA34" s="657"/>
      <c r="AB34" s="657"/>
      <c r="AC34" s="657"/>
      <c r="AD34" s="657"/>
      <c r="AE34" s="657"/>
      <c r="AF34" s="657"/>
      <c r="AG34" s="657"/>
      <c r="AH34" s="657"/>
      <c r="AI34" s="657"/>
      <c r="AJ34" s="657"/>
      <c r="AK34" s="657"/>
      <c r="AL34" s="213"/>
      <c r="AM34" s="656" t="str">
        <f>IF(AO34="","",MAX(C34:D43,U34:V43)+1)</f>
        <v/>
      </c>
      <c r="AN34" s="656"/>
      <c r="AO34" s="657"/>
      <c r="AP34" s="657"/>
      <c r="AQ34" s="657"/>
      <c r="AR34" s="657"/>
      <c r="AS34" s="657"/>
      <c r="AT34" s="657"/>
      <c r="AU34" s="657"/>
      <c r="AV34" s="657"/>
      <c r="AW34" s="657"/>
      <c r="AX34" s="657"/>
      <c r="AY34" s="657"/>
      <c r="AZ34" s="657"/>
      <c r="BA34" s="657"/>
      <c r="BB34" s="657"/>
      <c r="BC34" s="657"/>
      <c r="BD34" s="213"/>
      <c r="BE34" s="656">
        <f>IF(BG34="","",MAX(C34:D43,U34:V43,AM34:AN43)+1)</f>
        <v>7</v>
      </c>
      <c r="BF34" s="656"/>
      <c r="BG34" s="657" t="str">
        <f>IF('各会計、関係団体の財政状況及び健全化判断比率'!B33="","",'各会計、関係団体の財政状況及び健全化判断比率'!B33)</f>
        <v>下水道事業</v>
      </c>
      <c r="BH34" s="657"/>
      <c r="BI34" s="657"/>
      <c r="BJ34" s="657"/>
      <c r="BK34" s="657"/>
      <c r="BL34" s="657"/>
      <c r="BM34" s="657"/>
      <c r="BN34" s="657"/>
      <c r="BO34" s="657"/>
      <c r="BP34" s="657"/>
      <c r="BQ34" s="657"/>
      <c r="BR34" s="657"/>
      <c r="BS34" s="657"/>
      <c r="BT34" s="657"/>
      <c r="BU34" s="657"/>
      <c r="BV34" s="213"/>
      <c r="BW34" s="656">
        <f>IF(BY34="","",MAX(C34:D43,U34:V43,AM34:AN43,BE34:BF43)+1)</f>
        <v>8</v>
      </c>
      <c r="BX34" s="656"/>
      <c r="BY34" s="657" t="str">
        <f>IF('各会計、関係団体の財政状況及び健全化判断比率'!B68="","",'各会計、関係団体の財政状況及び健全化判断比率'!B68)</f>
        <v>東京たま広域資源循環組合</v>
      </c>
      <c r="BZ34" s="657"/>
      <c r="CA34" s="657"/>
      <c r="CB34" s="657"/>
      <c r="CC34" s="657"/>
      <c r="CD34" s="657"/>
      <c r="CE34" s="657"/>
      <c r="CF34" s="657"/>
      <c r="CG34" s="657"/>
      <c r="CH34" s="657"/>
      <c r="CI34" s="657"/>
      <c r="CJ34" s="657"/>
      <c r="CK34" s="657"/>
      <c r="CL34" s="657"/>
      <c r="CM34" s="657"/>
      <c r="CN34" s="213"/>
      <c r="CO34" s="656">
        <f>IF(CQ34="","",MAX(C34:D43,U34:V43,AM34:AN43,BE34:BF43,BW34:BX43)+1)</f>
        <v>14</v>
      </c>
      <c r="CP34" s="656"/>
      <c r="CQ34" s="657" t="str">
        <f>IF('各会計、関係団体の財政状況及び健全化判断比率'!BS7="","",'各会計、関係団体の財政状況及び健全化判断比率'!BS7)</f>
        <v>立川市地域文化振興財団</v>
      </c>
      <c r="CR34" s="657"/>
      <c r="CS34" s="657"/>
      <c r="CT34" s="657"/>
      <c r="CU34" s="657"/>
      <c r="CV34" s="657"/>
      <c r="CW34" s="657"/>
      <c r="CX34" s="657"/>
      <c r="CY34" s="657"/>
      <c r="CZ34" s="657"/>
      <c r="DA34" s="657"/>
      <c r="DB34" s="657"/>
      <c r="DC34" s="657"/>
      <c r="DD34" s="657"/>
      <c r="DE34" s="657"/>
      <c r="DF34" s="210"/>
      <c r="DG34" s="658" t="str">
        <f>IF('各会計、関係団体の財政状況及び健全化判断比率'!BR7="","",'各会計、関係団体の財政状況及び健全化判断比率'!BR7)</f>
        <v/>
      </c>
      <c r="DH34" s="658"/>
      <c r="DI34" s="217"/>
      <c r="DJ34" s="185"/>
      <c r="DK34" s="185"/>
      <c r="DL34" s="185"/>
      <c r="DM34" s="185"/>
      <c r="DN34" s="185"/>
      <c r="DO34" s="185"/>
    </row>
    <row r="35" spans="1:119" ht="32.25" customHeight="1">
      <c r="A35" s="186"/>
      <c r="B35" s="212"/>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3"/>
      <c r="U35" s="656">
        <f>IF(W35="","",U34+1)</f>
        <v>3</v>
      </c>
      <c r="V35" s="656"/>
      <c r="W35" s="657" t="str">
        <f>IF('各会計、関係団体の財政状況及び健全化判断比率'!B29="","",'各会計、関係団体の財政状況及び健全化判断比率'!B29)</f>
        <v>介護保険事業</v>
      </c>
      <c r="X35" s="657"/>
      <c r="Y35" s="657"/>
      <c r="Z35" s="657"/>
      <c r="AA35" s="657"/>
      <c r="AB35" s="657"/>
      <c r="AC35" s="657"/>
      <c r="AD35" s="657"/>
      <c r="AE35" s="657"/>
      <c r="AF35" s="657"/>
      <c r="AG35" s="657"/>
      <c r="AH35" s="657"/>
      <c r="AI35" s="657"/>
      <c r="AJ35" s="657"/>
      <c r="AK35" s="657"/>
      <c r="AL35" s="213"/>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3"/>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3"/>
      <c r="BW35" s="656">
        <f t="shared" ref="BW35:BW43" si="2">IF(BY35="","",BW34+1)</f>
        <v>9</v>
      </c>
      <c r="BX35" s="656"/>
      <c r="BY35" s="657" t="str">
        <f>IF('各会計、関係団体の財政状況及び健全化判断比率'!B69="","",'各会計、関係団体の財政状況及び健全化判断比率'!B69)</f>
        <v>東京市町村総合事務組合（一般会計）</v>
      </c>
      <c r="BZ35" s="657"/>
      <c r="CA35" s="657"/>
      <c r="CB35" s="657"/>
      <c r="CC35" s="657"/>
      <c r="CD35" s="657"/>
      <c r="CE35" s="657"/>
      <c r="CF35" s="657"/>
      <c r="CG35" s="657"/>
      <c r="CH35" s="657"/>
      <c r="CI35" s="657"/>
      <c r="CJ35" s="657"/>
      <c r="CK35" s="657"/>
      <c r="CL35" s="657"/>
      <c r="CM35" s="657"/>
      <c r="CN35" s="213"/>
      <c r="CO35" s="656">
        <f t="shared" ref="CO35:CO43" si="3">IF(CQ35="","",CO34+1)</f>
        <v>15</v>
      </c>
      <c r="CP35" s="656"/>
      <c r="CQ35" s="657" t="str">
        <f>IF('各会計、関係団体の財政状況及び健全化判断比率'!BS8="","",'各会計、関係団体の財政状況及び健全化判断比率'!BS8)</f>
        <v>立川都市センター</v>
      </c>
      <c r="CR35" s="657"/>
      <c r="CS35" s="657"/>
      <c r="CT35" s="657"/>
      <c r="CU35" s="657"/>
      <c r="CV35" s="657"/>
      <c r="CW35" s="657"/>
      <c r="CX35" s="657"/>
      <c r="CY35" s="657"/>
      <c r="CZ35" s="657"/>
      <c r="DA35" s="657"/>
      <c r="DB35" s="657"/>
      <c r="DC35" s="657"/>
      <c r="DD35" s="657"/>
      <c r="DE35" s="657"/>
      <c r="DF35" s="210"/>
      <c r="DG35" s="658" t="str">
        <f>IF('各会計、関係団体の財政状況及び健全化判断比率'!BR8="","",'各会計、関係団体の財政状況及び健全化判断比率'!BR8)</f>
        <v/>
      </c>
      <c r="DH35" s="658"/>
      <c r="DI35" s="217"/>
      <c r="DJ35" s="185"/>
      <c r="DK35" s="185"/>
      <c r="DL35" s="185"/>
      <c r="DM35" s="185"/>
      <c r="DN35" s="185"/>
      <c r="DO35" s="185"/>
    </row>
    <row r="36" spans="1:119" ht="32.25" customHeight="1">
      <c r="A36" s="186"/>
      <c r="B36" s="212"/>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3"/>
      <c r="U36" s="656">
        <f t="shared" ref="U36:U43" si="4">IF(W36="","",U35+1)</f>
        <v>4</v>
      </c>
      <c r="V36" s="656"/>
      <c r="W36" s="657" t="str">
        <f>IF('各会計、関係団体の財政状況及び健全化判断比率'!B30="","",'各会計、関係団体の財政状況及び健全化判断比率'!B30)</f>
        <v>後期高齢者医療事業</v>
      </c>
      <c r="X36" s="657"/>
      <c r="Y36" s="657"/>
      <c r="Z36" s="657"/>
      <c r="AA36" s="657"/>
      <c r="AB36" s="657"/>
      <c r="AC36" s="657"/>
      <c r="AD36" s="657"/>
      <c r="AE36" s="657"/>
      <c r="AF36" s="657"/>
      <c r="AG36" s="657"/>
      <c r="AH36" s="657"/>
      <c r="AI36" s="657"/>
      <c r="AJ36" s="657"/>
      <c r="AK36" s="657"/>
      <c r="AL36" s="213"/>
      <c r="AM36" s="656" t="str">
        <f t="shared" si="0"/>
        <v/>
      </c>
      <c r="AN36" s="656"/>
      <c r="AO36" s="657"/>
      <c r="AP36" s="657"/>
      <c r="AQ36" s="657"/>
      <c r="AR36" s="657"/>
      <c r="AS36" s="657"/>
      <c r="AT36" s="657"/>
      <c r="AU36" s="657"/>
      <c r="AV36" s="657"/>
      <c r="AW36" s="657"/>
      <c r="AX36" s="657"/>
      <c r="AY36" s="657"/>
      <c r="AZ36" s="657"/>
      <c r="BA36" s="657"/>
      <c r="BB36" s="657"/>
      <c r="BC36" s="657"/>
      <c r="BD36" s="213"/>
      <c r="BE36" s="656" t="str">
        <f t="shared" si="1"/>
        <v/>
      </c>
      <c r="BF36" s="656"/>
      <c r="BG36" s="657"/>
      <c r="BH36" s="657"/>
      <c r="BI36" s="657"/>
      <c r="BJ36" s="657"/>
      <c r="BK36" s="657"/>
      <c r="BL36" s="657"/>
      <c r="BM36" s="657"/>
      <c r="BN36" s="657"/>
      <c r="BO36" s="657"/>
      <c r="BP36" s="657"/>
      <c r="BQ36" s="657"/>
      <c r="BR36" s="657"/>
      <c r="BS36" s="657"/>
      <c r="BT36" s="657"/>
      <c r="BU36" s="657"/>
      <c r="BV36" s="213"/>
      <c r="BW36" s="656">
        <f t="shared" si="2"/>
        <v>10</v>
      </c>
      <c r="BX36" s="656"/>
      <c r="BY36" s="657" t="str">
        <f>IF('各会計、関係団体の財政状況及び健全化判断比率'!B70="","",'各会計、関係団体の財政状況及び健全化判断比率'!B70)</f>
        <v>東京市町村総合事務組合（交通災害共済事業特別会計）</v>
      </c>
      <c r="BZ36" s="657"/>
      <c r="CA36" s="657"/>
      <c r="CB36" s="657"/>
      <c r="CC36" s="657"/>
      <c r="CD36" s="657"/>
      <c r="CE36" s="657"/>
      <c r="CF36" s="657"/>
      <c r="CG36" s="657"/>
      <c r="CH36" s="657"/>
      <c r="CI36" s="657"/>
      <c r="CJ36" s="657"/>
      <c r="CK36" s="657"/>
      <c r="CL36" s="657"/>
      <c r="CM36" s="657"/>
      <c r="CN36" s="213"/>
      <c r="CO36" s="656">
        <f t="shared" si="3"/>
        <v>16</v>
      </c>
      <c r="CP36" s="656"/>
      <c r="CQ36" s="657" t="str">
        <f>IF('各会計、関係団体の財政状況及び健全化判断比率'!BS9="","",'各会計、関係団体の財政状況及び健全化判断比率'!BS9)</f>
        <v>立川市土地開発公社</v>
      </c>
      <c r="CR36" s="657"/>
      <c r="CS36" s="657"/>
      <c r="CT36" s="657"/>
      <c r="CU36" s="657"/>
      <c r="CV36" s="657"/>
      <c r="CW36" s="657"/>
      <c r="CX36" s="657"/>
      <c r="CY36" s="657"/>
      <c r="CZ36" s="657"/>
      <c r="DA36" s="657"/>
      <c r="DB36" s="657"/>
      <c r="DC36" s="657"/>
      <c r="DD36" s="657"/>
      <c r="DE36" s="657"/>
      <c r="DF36" s="210"/>
      <c r="DG36" s="658" t="str">
        <f>IF('各会計、関係団体の財政状況及び健全化判断比率'!BR9="","",'各会計、関係団体の財政状況及び健全化判断比率'!BR9)</f>
        <v>○</v>
      </c>
      <c r="DH36" s="658"/>
      <c r="DI36" s="217"/>
      <c r="DJ36" s="185"/>
      <c r="DK36" s="185"/>
      <c r="DL36" s="185"/>
      <c r="DM36" s="185"/>
      <c r="DN36" s="185"/>
      <c r="DO36" s="185"/>
    </row>
    <row r="37" spans="1:119" ht="32.25" customHeight="1">
      <c r="A37" s="186"/>
      <c r="B37" s="212"/>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3"/>
      <c r="U37" s="656">
        <f t="shared" si="4"/>
        <v>5</v>
      </c>
      <c r="V37" s="656"/>
      <c r="W37" s="657" t="str">
        <f>IF('各会計、関係団体の財政状況及び健全化判断比率'!B31="","",'各会計、関係団体の財政状況及び健全化判断比率'!B31)</f>
        <v>駐車場事業</v>
      </c>
      <c r="X37" s="657"/>
      <c r="Y37" s="657"/>
      <c r="Z37" s="657"/>
      <c r="AA37" s="657"/>
      <c r="AB37" s="657"/>
      <c r="AC37" s="657"/>
      <c r="AD37" s="657"/>
      <c r="AE37" s="657"/>
      <c r="AF37" s="657"/>
      <c r="AG37" s="657"/>
      <c r="AH37" s="657"/>
      <c r="AI37" s="657"/>
      <c r="AJ37" s="657"/>
      <c r="AK37" s="657"/>
      <c r="AL37" s="213"/>
      <c r="AM37" s="656" t="str">
        <f t="shared" si="0"/>
        <v/>
      </c>
      <c r="AN37" s="656"/>
      <c r="AO37" s="657"/>
      <c r="AP37" s="657"/>
      <c r="AQ37" s="657"/>
      <c r="AR37" s="657"/>
      <c r="AS37" s="657"/>
      <c r="AT37" s="657"/>
      <c r="AU37" s="657"/>
      <c r="AV37" s="657"/>
      <c r="AW37" s="657"/>
      <c r="AX37" s="657"/>
      <c r="AY37" s="657"/>
      <c r="AZ37" s="657"/>
      <c r="BA37" s="657"/>
      <c r="BB37" s="657"/>
      <c r="BC37" s="657"/>
      <c r="BD37" s="213"/>
      <c r="BE37" s="656" t="str">
        <f t="shared" si="1"/>
        <v/>
      </c>
      <c r="BF37" s="656"/>
      <c r="BG37" s="657"/>
      <c r="BH37" s="657"/>
      <c r="BI37" s="657"/>
      <c r="BJ37" s="657"/>
      <c r="BK37" s="657"/>
      <c r="BL37" s="657"/>
      <c r="BM37" s="657"/>
      <c r="BN37" s="657"/>
      <c r="BO37" s="657"/>
      <c r="BP37" s="657"/>
      <c r="BQ37" s="657"/>
      <c r="BR37" s="657"/>
      <c r="BS37" s="657"/>
      <c r="BT37" s="657"/>
      <c r="BU37" s="657"/>
      <c r="BV37" s="213"/>
      <c r="BW37" s="656">
        <f t="shared" si="2"/>
        <v>11</v>
      </c>
      <c r="BX37" s="656"/>
      <c r="BY37" s="657" t="str">
        <f>IF('各会計、関係団体の財政状況及び健全化判断比率'!B71="","",'各会計、関係団体の財政状況及び健全化判断比率'!B71)</f>
        <v>立川・昭島・国立聖苑組合</v>
      </c>
      <c r="BZ37" s="657"/>
      <c r="CA37" s="657"/>
      <c r="CB37" s="657"/>
      <c r="CC37" s="657"/>
      <c r="CD37" s="657"/>
      <c r="CE37" s="657"/>
      <c r="CF37" s="657"/>
      <c r="CG37" s="657"/>
      <c r="CH37" s="657"/>
      <c r="CI37" s="657"/>
      <c r="CJ37" s="657"/>
      <c r="CK37" s="657"/>
      <c r="CL37" s="657"/>
      <c r="CM37" s="657"/>
      <c r="CN37" s="213"/>
      <c r="CO37" s="656">
        <f t="shared" si="3"/>
        <v>17</v>
      </c>
      <c r="CP37" s="656"/>
      <c r="CQ37" s="657" t="str">
        <f>IF('各会計、関係団体の財政状況及び健全化判断比率'!BS10="","",'各会計、関係団体の財政状況及び健全化判断比率'!BS10)</f>
        <v>多摩都市モノレール株式会社</v>
      </c>
      <c r="CR37" s="657"/>
      <c r="CS37" s="657"/>
      <c r="CT37" s="657"/>
      <c r="CU37" s="657"/>
      <c r="CV37" s="657"/>
      <c r="CW37" s="657"/>
      <c r="CX37" s="657"/>
      <c r="CY37" s="657"/>
      <c r="CZ37" s="657"/>
      <c r="DA37" s="657"/>
      <c r="DB37" s="657"/>
      <c r="DC37" s="657"/>
      <c r="DD37" s="657"/>
      <c r="DE37" s="657"/>
      <c r="DF37" s="210"/>
      <c r="DG37" s="658" t="str">
        <f>IF('各会計、関係団体の財政状況及び健全化判断比率'!BR10="","",'各会計、関係団体の財政状況及び健全化判断比率'!BR10)</f>
        <v/>
      </c>
      <c r="DH37" s="658"/>
      <c r="DI37" s="217"/>
      <c r="DJ37" s="185"/>
      <c r="DK37" s="185"/>
      <c r="DL37" s="185"/>
      <c r="DM37" s="185"/>
      <c r="DN37" s="185"/>
      <c r="DO37" s="185"/>
    </row>
    <row r="38" spans="1:119" ht="32.25" customHeight="1">
      <c r="A38" s="186"/>
      <c r="B38" s="212"/>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3"/>
      <c r="U38" s="656">
        <f t="shared" si="4"/>
        <v>6</v>
      </c>
      <c r="V38" s="656"/>
      <c r="W38" s="657" t="str">
        <f>IF('各会計、関係団体の財政状況及び健全化判断比率'!B32="","",'各会計、関係団体の財政状況及び健全化判断比率'!B32)</f>
        <v>競輪事業</v>
      </c>
      <c r="X38" s="657"/>
      <c r="Y38" s="657"/>
      <c r="Z38" s="657"/>
      <c r="AA38" s="657"/>
      <c r="AB38" s="657"/>
      <c r="AC38" s="657"/>
      <c r="AD38" s="657"/>
      <c r="AE38" s="657"/>
      <c r="AF38" s="657"/>
      <c r="AG38" s="657"/>
      <c r="AH38" s="657"/>
      <c r="AI38" s="657"/>
      <c r="AJ38" s="657"/>
      <c r="AK38" s="657"/>
      <c r="AL38" s="213"/>
      <c r="AM38" s="656" t="str">
        <f t="shared" si="0"/>
        <v/>
      </c>
      <c r="AN38" s="656"/>
      <c r="AO38" s="657"/>
      <c r="AP38" s="657"/>
      <c r="AQ38" s="657"/>
      <c r="AR38" s="657"/>
      <c r="AS38" s="657"/>
      <c r="AT38" s="657"/>
      <c r="AU38" s="657"/>
      <c r="AV38" s="657"/>
      <c r="AW38" s="657"/>
      <c r="AX38" s="657"/>
      <c r="AY38" s="657"/>
      <c r="AZ38" s="657"/>
      <c r="BA38" s="657"/>
      <c r="BB38" s="657"/>
      <c r="BC38" s="657"/>
      <c r="BD38" s="213"/>
      <c r="BE38" s="656" t="str">
        <f t="shared" si="1"/>
        <v/>
      </c>
      <c r="BF38" s="656"/>
      <c r="BG38" s="657"/>
      <c r="BH38" s="657"/>
      <c r="BI38" s="657"/>
      <c r="BJ38" s="657"/>
      <c r="BK38" s="657"/>
      <c r="BL38" s="657"/>
      <c r="BM38" s="657"/>
      <c r="BN38" s="657"/>
      <c r="BO38" s="657"/>
      <c r="BP38" s="657"/>
      <c r="BQ38" s="657"/>
      <c r="BR38" s="657"/>
      <c r="BS38" s="657"/>
      <c r="BT38" s="657"/>
      <c r="BU38" s="657"/>
      <c r="BV38" s="213"/>
      <c r="BW38" s="656">
        <f t="shared" si="2"/>
        <v>12</v>
      </c>
      <c r="BX38" s="656"/>
      <c r="BY38" s="657" t="str">
        <f>IF('各会計、関係団体の財政状況及び健全化判断比率'!B72="","",'各会計、関係団体の財政状況及び健全化判断比率'!B72)</f>
        <v>東京都後期高齢者医療広域連合（一般会計）</v>
      </c>
      <c r="BZ38" s="657"/>
      <c r="CA38" s="657"/>
      <c r="CB38" s="657"/>
      <c r="CC38" s="657"/>
      <c r="CD38" s="657"/>
      <c r="CE38" s="657"/>
      <c r="CF38" s="657"/>
      <c r="CG38" s="657"/>
      <c r="CH38" s="657"/>
      <c r="CI38" s="657"/>
      <c r="CJ38" s="657"/>
      <c r="CK38" s="657"/>
      <c r="CL38" s="657"/>
      <c r="CM38" s="657"/>
      <c r="CN38" s="213"/>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0"/>
      <c r="DG38" s="658" t="str">
        <f>IF('各会計、関係団体の財政状況及び健全化判断比率'!BR11="","",'各会計、関係団体の財政状況及び健全化判断比率'!BR11)</f>
        <v/>
      </c>
      <c r="DH38" s="658"/>
      <c r="DI38" s="217"/>
      <c r="DJ38" s="185"/>
      <c r="DK38" s="185"/>
      <c r="DL38" s="185"/>
      <c r="DM38" s="185"/>
      <c r="DN38" s="185"/>
      <c r="DO38" s="185"/>
    </row>
    <row r="39" spans="1:119" ht="32.25" customHeight="1">
      <c r="A39" s="186"/>
      <c r="B39" s="212"/>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3"/>
      <c r="U39" s="656" t="str">
        <f t="shared" si="4"/>
        <v/>
      </c>
      <c r="V39" s="656"/>
      <c r="W39" s="657"/>
      <c r="X39" s="657"/>
      <c r="Y39" s="657"/>
      <c r="Z39" s="657"/>
      <c r="AA39" s="657"/>
      <c r="AB39" s="657"/>
      <c r="AC39" s="657"/>
      <c r="AD39" s="657"/>
      <c r="AE39" s="657"/>
      <c r="AF39" s="657"/>
      <c r="AG39" s="657"/>
      <c r="AH39" s="657"/>
      <c r="AI39" s="657"/>
      <c r="AJ39" s="657"/>
      <c r="AK39" s="657"/>
      <c r="AL39" s="213"/>
      <c r="AM39" s="656" t="str">
        <f t="shared" si="0"/>
        <v/>
      </c>
      <c r="AN39" s="656"/>
      <c r="AO39" s="657"/>
      <c r="AP39" s="657"/>
      <c r="AQ39" s="657"/>
      <c r="AR39" s="657"/>
      <c r="AS39" s="657"/>
      <c r="AT39" s="657"/>
      <c r="AU39" s="657"/>
      <c r="AV39" s="657"/>
      <c r="AW39" s="657"/>
      <c r="AX39" s="657"/>
      <c r="AY39" s="657"/>
      <c r="AZ39" s="657"/>
      <c r="BA39" s="657"/>
      <c r="BB39" s="657"/>
      <c r="BC39" s="657"/>
      <c r="BD39" s="213"/>
      <c r="BE39" s="656" t="str">
        <f t="shared" si="1"/>
        <v/>
      </c>
      <c r="BF39" s="656"/>
      <c r="BG39" s="657"/>
      <c r="BH39" s="657"/>
      <c r="BI39" s="657"/>
      <c r="BJ39" s="657"/>
      <c r="BK39" s="657"/>
      <c r="BL39" s="657"/>
      <c r="BM39" s="657"/>
      <c r="BN39" s="657"/>
      <c r="BO39" s="657"/>
      <c r="BP39" s="657"/>
      <c r="BQ39" s="657"/>
      <c r="BR39" s="657"/>
      <c r="BS39" s="657"/>
      <c r="BT39" s="657"/>
      <c r="BU39" s="657"/>
      <c r="BV39" s="213"/>
      <c r="BW39" s="656">
        <f t="shared" si="2"/>
        <v>13</v>
      </c>
      <c r="BX39" s="656"/>
      <c r="BY39" s="657" t="str">
        <f>IF('各会計、関係団体の財政状況及び健全化判断比率'!B73="","",'各会計、関係団体の財政状況及び健全化判断比率'!B73)</f>
        <v>東京都後期高齢者医療広域連合
（後期高齢者医療特別会計）</v>
      </c>
      <c r="BZ39" s="657"/>
      <c r="CA39" s="657"/>
      <c r="CB39" s="657"/>
      <c r="CC39" s="657"/>
      <c r="CD39" s="657"/>
      <c r="CE39" s="657"/>
      <c r="CF39" s="657"/>
      <c r="CG39" s="657"/>
      <c r="CH39" s="657"/>
      <c r="CI39" s="657"/>
      <c r="CJ39" s="657"/>
      <c r="CK39" s="657"/>
      <c r="CL39" s="657"/>
      <c r="CM39" s="657"/>
      <c r="CN39" s="213"/>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0"/>
      <c r="DG39" s="658" t="str">
        <f>IF('各会計、関係団体の財政状況及び健全化判断比率'!BR12="","",'各会計、関係団体の財政状況及び健全化判断比率'!BR12)</f>
        <v/>
      </c>
      <c r="DH39" s="658"/>
      <c r="DI39" s="217"/>
      <c r="DJ39" s="185"/>
      <c r="DK39" s="185"/>
      <c r="DL39" s="185"/>
      <c r="DM39" s="185"/>
      <c r="DN39" s="185"/>
      <c r="DO39" s="185"/>
    </row>
    <row r="40" spans="1:119" ht="32.25" customHeight="1">
      <c r="A40" s="186"/>
      <c r="B40" s="212"/>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3"/>
      <c r="U40" s="656" t="str">
        <f t="shared" si="4"/>
        <v/>
      </c>
      <c r="V40" s="656"/>
      <c r="W40" s="657"/>
      <c r="X40" s="657"/>
      <c r="Y40" s="657"/>
      <c r="Z40" s="657"/>
      <c r="AA40" s="657"/>
      <c r="AB40" s="657"/>
      <c r="AC40" s="657"/>
      <c r="AD40" s="657"/>
      <c r="AE40" s="657"/>
      <c r="AF40" s="657"/>
      <c r="AG40" s="657"/>
      <c r="AH40" s="657"/>
      <c r="AI40" s="657"/>
      <c r="AJ40" s="657"/>
      <c r="AK40" s="657"/>
      <c r="AL40" s="213"/>
      <c r="AM40" s="656" t="str">
        <f t="shared" si="0"/>
        <v/>
      </c>
      <c r="AN40" s="656"/>
      <c r="AO40" s="657"/>
      <c r="AP40" s="657"/>
      <c r="AQ40" s="657"/>
      <c r="AR40" s="657"/>
      <c r="AS40" s="657"/>
      <c r="AT40" s="657"/>
      <c r="AU40" s="657"/>
      <c r="AV40" s="657"/>
      <c r="AW40" s="657"/>
      <c r="AX40" s="657"/>
      <c r="AY40" s="657"/>
      <c r="AZ40" s="657"/>
      <c r="BA40" s="657"/>
      <c r="BB40" s="657"/>
      <c r="BC40" s="657"/>
      <c r="BD40" s="213"/>
      <c r="BE40" s="656" t="str">
        <f t="shared" si="1"/>
        <v/>
      </c>
      <c r="BF40" s="656"/>
      <c r="BG40" s="657"/>
      <c r="BH40" s="657"/>
      <c r="BI40" s="657"/>
      <c r="BJ40" s="657"/>
      <c r="BK40" s="657"/>
      <c r="BL40" s="657"/>
      <c r="BM40" s="657"/>
      <c r="BN40" s="657"/>
      <c r="BO40" s="657"/>
      <c r="BP40" s="657"/>
      <c r="BQ40" s="657"/>
      <c r="BR40" s="657"/>
      <c r="BS40" s="657"/>
      <c r="BT40" s="657"/>
      <c r="BU40" s="657"/>
      <c r="BV40" s="213"/>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3"/>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0"/>
      <c r="DG40" s="658" t="str">
        <f>IF('各会計、関係団体の財政状況及び健全化判断比率'!BR13="","",'各会計、関係団体の財政状況及び健全化判断比率'!BR13)</f>
        <v/>
      </c>
      <c r="DH40" s="658"/>
      <c r="DI40" s="217"/>
      <c r="DJ40" s="185"/>
      <c r="DK40" s="185"/>
      <c r="DL40" s="185"/>
      <c r="DM40" s="185"/>
      <c r="DN40" s="185"/>
      <c r="DO40" s="185"/>
    </row>
    <row r="41" spans="1:119" ht="32.25" customHeight="1">
      <c r="A41" s="186"/>
      <c r="B41" s="212"/>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3"/>
      <c r="U41" s="656" t="str">
        <f t="shared" si="4"/>
        <v/>
      </c>
      <c r="V41" s="656"/>
      <c r="W41" s="657"/>
      <c r="X41" s="657"/>
      <c r="Y41" s="657"/>
      <c r="Z41" s="657"/>
      <c r="AA41" s="657"/>
      <c r="AB41" s="657"/>
      <c r="AC41" s="657"/>
      <c r="AD41" s="657"/>
      <c r="AE41" s="657"/>
      <c r="AF41" s="657"/>
      <c r="AG41" s="657"/>
      <c r="AH41" s="657"/>
      <c r="AI41" s="657"/>
      <c r="AJ41" s="657"/>
      <c r="AK41" s="657"/>
      <c r="AL41" s="213"/>
      <c r="AM41" s="656" t="str">
        <f t="shared" si="0"/>
        <v/>
      </c>
      <c r="AN41" s="656"/>
      <c r="AO41" s="657"/>
      <c r="AP41" s="657"/>
      <c r="AQ41" s="657"/>
      <c r="AR41" s="657"/>
      <c r="AS41" s="657"/>
      <c r="AT41" s="657"/>
      <c r="AU41" s="657"/>
      <c r="AV41" s="657"/>
      <c r="AW41" s="657"/>
      <c r="AX41" s="657"/>
      <c r="AY41" s="657"/>
      <c r="AZ41" s="657"/>
      <c r="BA41" s="657"/>
      <c r="BB41" s="657"/>
      <c r="BC41" s="657"/>
      <c r="BD41" s="213"/>
      <c r="BE41" s="656" t="str">
        <f t="shared" si="1"/>
        <v/>
      </c>
      <c r="BF41" s="656"/>
      <c r="BG41" s="657"/>
      <c r="BH41" s="657"/>
      <c r="BI41" s="657"/>
      <c r="BJ41" s="657"/>
      <c r="BK41" s="657"/>
      <c r="BL41" s="657"/>
      <c r="BM41" s="657"/>
      <c r="BN41" s="657"/>
      <c r="BO41" s="657"/>
      <c r="BP41" s="657"/>
      <c r="BQ41" s="657"/>
      <c r="BR41" s="657"/>
      <c r="BS41" s="657"/>
      <c r="BT41" s="657"/>
      <c r="BU41" s="657"/>
      <c r="BV41" s="213"/>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3"/>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0"/>
      <c r="DG41" s="658" t="str">
        <f>IF('各会計、関係団体の財政状況及び健全化判断比率'!BR14="","",'各会計、関係団体の財政状況及び健全化判断比率'!BR14)</f>
        <v/>
      </c>
      <c r="DH41" s="658"/>
      <c r="DI41" s="217"/>
      <c r="DJ41" s="185"/>
      <c r="DK41" s="185"/>
      <c r="DL41" s="185"/>
      <c r="DM41" s="185"/>
      <c r="DN41" s="185"/>
      <c r="DO41" s="185"/>
    </row>
    <row r="42" spans="1:119" ht="32.25" customHeight="1">
      <c r="A42" s="185"/>
      <c r="B42" s="212"/>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3"/>
      <c r="U42" s="656" t="str">
        <f t="shared" si="4"/>
        <v/>
      </c>
      <c r="V42" s="656"/>
      <c r="W42" s="657"/>
      <c r="X42" s="657"/>
      <c r="Y42" s="657"/>
      <c r="Z42" s="657"/>
      <c r="AA42" s="657"/>
      <c r="AB42" s="657"/>
      <c r="AC42" s="657"/>
      <c r="AD42" s="657"/>
      <c r="AE42" s="657"/>
      <c r="AF42" s="657"/>
      <c r="AG42" s="657"/>
      <c r="AH42" s="657"/>
      <c r="AI42" s="657"/>
      <c r="AJ42" s="657"/>
      <c r="AK42" s="657"/>
      <c r="AL42" s="213"/>
      <c r="AM42" s="656" t="str">
        <f t="shared" si="0"/>
        <v/>
      </c>
      <c r="AN42" s="656"/>
      <c r="AO42" s="657"/>
      <c r="AP42" s="657"/>
      <c r="AQ42" s="657"/>
      <c r="AR42" s="657"/>
      <c r="AS42" s="657"/>
      <c r="AT42" s="657"/>
      <c r="AU42" s="657"/>
      <c r="AV42" s="657"/>
      <c r="AW42" s="657"/>
      <c r="AX42" s="657"/>
      <c r="AY42" s="657"/>
      <c r="AZ42" s="657"/>
      <c r="BA42" s="657"/>
      <c r="BB42" s="657"/>
      <c r="BC42" s="657"/>
      <c r="BD42" s="213"/>
      <c r="BE42" s="656" t="str">
        <f t="shared" si="1"/>
        <v/>
      </c>
      <c r="BF42" s="656"/>
      <c r="BG42" s="657"/>
      <c r="BH42" s="657"/>
      <c r="BI42" s="657"/>
      <c r="BJ42" s="657"/>
      <c r="BK42" s="657"/>
      <c r="BL42" s="657"/>
      <c r="BM42" s="657"/>
      <c r="BN42" s="657"/>
      <c r="BO42" s="657"/>
      <c r="BP42" s="657"/>
      <c r="BQ42" s="657"/>
      <c r="BR42" s="657"/>
      <c r="BS42" s="657"/>
      <c r="BT42" s="657"/>
      <c r="BU42" s="657"/>
      <c r="BV42" s="213"/>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3"/>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0"/>
      <c r="DG42" s="658" t="str">
        <f>IF('各会計、関係団体の財政状況及び健全化判断比率'!BR15="","",'各会計、関係団体の財政状況及び健全化判断比率'!BR15)</f>
        <v/>
      </c>
      <c r="DH42" s="658"/>
      <c r="DI42" s="217"/>
      <c r="DJ42" s="185"/>
      <c r="DK42" s="185"/>
      <c r="DL42" s="185"/>
      <c r="DM42" s="185"/>
      <c r="DN42" s="185"/>
      <c r="DO42" s="185"/>
    </row>
    <row r="43" spans="1:119" ht="32.25" customHeight="1">
      <c r="A43" s="185"/>
      <c r="B43" s="212"/>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3"/>
      <c r="U43" s="656" t="str">
        <f t="shared" si="4"/>
        <v/>
      </c>
      <c r="V43" s="656"/>
      <c r="W43" s="657"/>
      <c r="X43" s="657"/>
      <c r="Y43" s="657"/>
      <c r="Z43" s="657"/>
      <c r="AA43" s="657"/>
      <c r="AB43" s="657"/>
      <c r="AC43" s="657"/>
      <c r="AD43" s="657"/>
      <c r="AE43" s="657"/>
      <c r="AF43" s="657"/>
      <c r="AG43" s="657"/>
      <c r="AH43" s="657"/>
      <c r="AI43" s="657"/>
      <c r="AJ43" s="657"/>
      <c r="AK43" s="657"/>
      <c r="AL43" s="213"/>
      <c r="AM43" s="656" t="str">
        <f t="shared" si="0"/>
        <v/>
      </c>
      <c r="AN43" s="656"/>
      <c r="AO43" s="657"/>
      <c r="AP43" s="657"/>
      <c r="AQ43" s="657"/>
      <c r="AR43" s="657"/>
      <c r="AS43" s="657"/>
      <c r="AT43" s="657"/>
      <c r="AU43" s="657"/>
      <c r="AV43" s="657"/>
      <c r="AW43" s="657"/>
      <c r="AX43" s="657"/>
      <c r="AY43" s="657"/>
      <c r="AZ43" s="657"/>
      <c r="BA43" s="657"/>
      <c r="BB43" s="657"/>
      <c r="BC43" s="657"/>
      <c r="BD43" s="213"/>
      <c r="BE43" s="656" t="str">
        <f t="shared" si="1"/>
        <v/>
      </c>
      <c r="BF43" s="656"/>
      <c r="BG43" s="657"/>
      <c r="BH43" s="657"/>
      <c r="BI43" s="657"/>
      <c r="BJ43" s="657"/>
      <c r="BK43" s="657"/>
      <c r="BL43" s="657"/>
      <c r="BM43" s="657"/>
      <c r="BN43" s="657"/>
      <c r="BO43" s="657"/>
      <c r="BP43" s="657"/>
      <c r="BQ43" s="657"/>
      <c r="BR43" s="657"/>
      <c r="BS43" s="657"/>
      <c r="BT43" s="657"/>
      <c r="BU43" s="657"/>
      <c r="BV43" s="213"/>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3"/>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0"/>
      <c r="DG43" s="658" t="str">
        <f>IF('各会計、関係団体の財政状況及び健全化判断比率'!BR16="","",'各会計、関係団体の財政状況及び健全化判断比率'!BR16)</f>
        <v/>
      </c>
      <c r="DH43" s="658"/>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sheetData>
  <sheetProtection algorithmName="SHA-512" hashValue="BHwQJQMrgm3mh+CkalPQnkG92BnF9Kon3uG7xyH6aV8laTeZFo1QmOM3/7S1v0qrvOYmHhpeQwepY3PYFBaYNg==" saltValue="3cJwzEf6nnWx4JdaiiBOE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48" t="s">
        <v>567</v>
      </c>
      <c r="D34" s="1248"/>
      <c r="E34" s="1249"/>
      <c r="F34" s="32">
        <v>9.4700000000000006</v>
      </c>
      <c r="G34" s="33">
        <v>8.43</v>
      </c>
      <c r="H34" s="33">
        <v>9.49</v>
      </c>
      <c r="I34" s="33">
        <v>9.18</v>
      </c>
      <c r="J34" s="34">
        <v>10.48</v>
      </c>
      <c r="K34" s="22"/>
      <c r="L34" s="22"/>
      <c r="M34" s="22"/>
      <c r="N34" s="22"/>
      <c r="O34" s="22"/>
      <c r="P34" s="22"/>
    </row>
    <row r="35" spans="1:16" ht="39" customHeight="1">
      <c r="A35" s="22"/>
      <c r="B35" s="35"/>
      <c r="C35" s="1242" t="s">
        <v>568</v>
      </c>
      <c r="D35" s="1243"/>
      <c r="E35" s="1244"/>
      <c r="F35" s="36">
        <v>0.3</v>
      </c>
      <c r="G35" s="37">
        <v>0.28999999999999998</v>
      </c>
      <c r="H35" s="37">
        <v>0.28000000000000003</v>
      </c>
      <c r="I35" s="37">
        <v>0.25</v>
      </c>
      <c r="J35" s="38">
        <v>0.62</v>
      </c>
      <c r="K35" s="22"/>
      <c r="L35" s="22"/>
      <c r="M35" s="22"/>
      <c r="N35" s="22"/>
      <c r="O35" s="22"/>
      <c r="P35" s="22"/>
    </row>
    <row r="36" spans="1:16" ht="39" customHeight="1">
      <c r="A36" s="22"/>
      <c r="B36" s="35"/>
      <c r="C36" s="1242" t="s">
        <v>569</v>
      </c>
      <c r="D36" s="1243"/>
      <c r="E36" s="1244"/>
      <c r="F36" s="36">
        <v>0.02</v>
      </c>
      <c r="G36" s="37">
        <v>0.02</v>
      </c>
      <c r="H36" s="37">
        <v>0.02</v>
      </c>
      <c r="I36" s="37">
        <v>0.19</v>
      </c>
      <c r="J36" s="38">
        <v>0.52</v>
      </c>
      <c r="K36" s="22"/>
      <c r="L36" s="22"/>
      <c r="M36" s="22"/>
      <c r="N36" s="22"/>
      <c r="O36" s="22"/>
      <c r="P36" s="22"/>
    </row>
    <row r="37" spans="1:16" ht="39" customHeight="1">
      <c r="A37" s="22"/>
      <c r="B37" s="35"/>
      <c r="C37" s="1242" t="s">
        <v>570</v>
      </c>
      <c r="D37" s="1243"/>
      <c r="E37" s="1244"/>
      <c r="F37" s="36">
        <v>0.31</v>
      </c>
      <c r="G37" s="37">
        <v>0.4</v>
      </c>
      <c r="H37" s="37">
        <v>0.65</v>
      </c>
      <c r="I37" s="37">
        <v>0.33</v>
      </c>
      <c r="J37" s="38">
        <v>0.42</v>
      </c>
      <c r="K37" s="22"/>
      <c r="L37" s="22"/>
      <c r="M37" s="22"/>
      <c r="N37" s="22"/>
      <c r="O37" s="22"/>
      <c r="P37" s="22"/>
    </row>
    <row r="38" spans="1:16" ht="39" customHeight="1">
      <c r="A38" s="22"/>
      <c r="B38" s="35"/>
      <c r="C38" s="1242" t="s">
        <v>571</v>
      </c>
      <c r="D38" s="1243"/>
      <c r="E38" s="1244"/>
      <c r="F38" s="36">
        <v>0.34</v>
      </c>
      <c r="G38" s="37">
        <v>1.02</v>
      </c>
      <c r="H38" s="37">
        <v>1.02</v>
      </c>
      <c r="I38" s="37">
        <v>0.51</v>
      </c>
      <c r="J38" s="38">
        <v>0.18</v>
      </c>
      <c r="K38" s="22"/>
      <c r="L38" s="22"/>
      <c r="M38" s="22"/>
      <c r="N38" s="22"/>
      <c r="O38" s="22"/>
      <c r="P38" s="22"/>
    </row>
    <row r="39" spans="1:16" ht="39" customHeight="1">
      <c r="A39" s="22"/>
      <c r="B39" s="35"/>
      <c r="C39" s="1242" t="s">
        <v>572</v>
      </c>
      <c r="D39" s="1243"/>
      <c r="E39" s="1244"/>
      <c r="F39" s="36">
        <v>0</v>
      </c>
      <c r="G39" s="37">
        <v>0</v>
      </c>
      <c r="H39" s="37">
        <v>0</v>
      </c>
      <c r="I39" s="37">
        <v>0.01</v>
      </c>
      <c r="J39" s="38">
        <v>0.05</v>
      </c>
      <c r="K39" s="22"/>
      <c r="L39" s="22"/>
      <c r="M39" s="22"/>
      <c r="N39" s="22"/>
      <c r="O39" s="22"/>
      <c r="P39" s="22"/>
    </row>
    <row r="40" spans="1:16" ht="39" customHeight="1">
      <c r="A40" s="22"/>
      <c r="B40" s="35"/>
      <c r="C40" s="1242" t="s">
        <v>573</v>
      </c>
      <c r="D40" s="1243"/>
      <c r="E40" s="1244"/>
      <c r="F40" s="36">
        <v>0</v>
      </c>
      <c r="G40" s="37">
        <v>0.01</v>
      </c>
      <c r="H40" s="37">
        <v>0.01</v>
      </c>
      <c r="I40" s="37">
        <v>0.03</v>
      </c>
      <c r="J40" s="38">
        <v>0.01</v>
      </c>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574</v>
      </c>
      <c r="D42" s="1243"/>
      <c r="E42" s="1244"/>
      <c r="F42" s="36" t="s">
        <v>519</v>
      </c>
      <c r="G42" s="37" t="s">
        <v>519</v>
      </c>
      <c r="H42" s="37" t="s">
        <v>519</v>
      </c>
      <c r="I42" s="37" t="s">
        <v>519</v>
      </c>
      <c r="J42" s="38" t="s">
        <v>519</v>
      </c>
      <c r="K42" s="22"/>
      <c r="L42" s="22"/>
      <c r="M42" s="22"/>
      <c r="N42" s="22"/>
      <c r="O42" s="22"/>
      <c r="P42" s="22"/>
    </row>
    <row r="43" spans="1:16" ht="39" customHeight="1" thickBot="1">
      <c r="A43" s="22"/>
      <c r="B43" s="40"/>
      <c r="C43" s="1245" t="s">
        <v>575</v>
      </c>
      <c r="D43" s="1246"/>
      <c r="E43" s="1247"/>
      <c r="F43" s="41" t="s">
        <v>519</v>
      </c>
      <c r="G43" s="42" t="s">
        <v>519</v>
      </c>
      <c r="H43" s="42" t="s">
        <v>519</v>
      </c>
      <c r="I43" s="42" t="s">
        <v>519</v>
      </c>
      <c r="J43" s="43" t="s">
        <v>519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Gk/Y5Lk0c5ffe67x3AV+jXW8aLhXjpcrdMzfVQQAGss/SKSefxIw4QLZEOwMIow7wBduGklbHFjwe6T48uA6w==" saltValue="xqlOh5FpcmDc0oWs/Hby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50" t="s">
        <v>10</v>
      </c>
      <c r="C45" s="1251"/>
      <c r="D45" s="58"/>
      <c r="E45" s="1256" t="s">
        <v>11</v>
      </c>
      <c r="F45" s="1256"/>
      <c r="G45" s="1256"/>
      <c r="H45" s="1256"/>
      <c r="I45" s="1256"/>
      <c r="J45" s="1257"/>
      <c r="K45" s="59">
        <v>3841</v>
      </c>
      <c r="L45" s="60">
        <v>4098</v>
      </c>
      <c r="M45" s="60">
        <v>4031</v>
      </c>
      <c r="N45" s="60">
        <v>4067</v>
      </c>
      <c r="O45" s="61">
        <v>3682</v>
      </c>
      <c r="P45" s="48"/>
      <c r="Q45" s="48"/>
      <c r="R45" s="48"/>
      <c r="S45" s="48"/>
      <c r="T45" s="48"/>
      <c r="U45" s="48"/>
    </row>
    <row r="46" spans="1:21" ht="30.75" customHeight="1">
      <c r="A46" s="48"/>
      <c r="B46" s="1252"/>
      <c r="C46" s="1253"/>
      <c r="D46" s="62"/>
      <c r="E46" s="1258" t="s">
        <v>12</v>
      </c>
      <c r="F46" s="1258"/>
      <c r="G46" s="1258"/>
      <c r="H46" s="1258"/>
      <c r="I46" s="1258"/>
      <c r="J46" s="1259"/>
      <c r="K46" s="63">
        <v>83</v>
      </c>
      <c r="L46" s="64" t="s">
        <v>519</v>
      </c>
      <c r="M46" s="64" t="s">
        <v>519</v>
      </c>
      <c r="N46" s="64" t="s">
        <v>519</v>
      </c>
      <c r="O46" s="65" t="s">
        <v>519</v>
      </c>
      <c r="P46" s="48"/>
      <c r="Q46" s="48"/>
      <c r="R46" s="48"/>
      <c r="S46" s="48"/>
      <c r="T46" s="48"/>
      <c r="U46" s="48"/>
    </row>
    <row r="47" spans="1:21" ht="30.75" customHeight="1">
      <c r="A47" s="48"/>
      <c r="B47" s="1252"/>
      <c r="C47" s="1253"/>
      <c r="D47" s="62"/>
      <c r="E47" s="1258" t="s">
        <v>13</v>
      </c>
      <c r="F47" s="1258"/>
      <c r="G47" s="1258"/>
      <c r="H47" s="1258"/>
      <c r="I47" s="1258"/>
      <c r="J47" s="1259"/>
      <c r="K47" s="63">
        <v>17</v>
      </c>
      <c r="L47" s="64" t="s">
        <v>519</v>
      </c>
      <c r="M47" s="64" t="s">
        <v>519</v>
      </c>
      <c r="N47" s="64" t="s">
        <v>519</v>
      </c>
      <c r="O47" s="65" t="s">
        <v>519</v>
      </c>
      <c r="P47" s="48"/>
      <c r="Q47" s="48"/>
      <c r="R47" s="48"/>
      <c r="S47" s="48"/>
      <c r="T47" s="48"/>
      <c r="U47" s="48"/>
    </row>
    <row r="48" spans="1:21" ht="30.75" customHeight="1">
      <c r="A48" s="48"/>
      <c r="B48" s="1252"/>
      <c r="C48" s="1253"/>
      <c r="D48" s="62"/>
      <c r="E48" s="1258" t="s">
        <v>14</v>
      </c>
      <c r="F48" s="1258"/>
      <c r="G48" s="1258"/>
      <c r="H48" s="1258"/>
      <c r="I48" s="1258"/>
      <c r="J48" s="1259"/>
      <c r="K48" s="63">
        <v>1314</v>
      </c>
      <c r="L48" s="64">
        <v>1259</v>
      </c>
      <c r="M48" s="64">
        <v>1197</v>
      </c>
      <c r="N48" s="64">
        <v>1122</v>
      </c>
      <c r="O48" s="65">
        <v>1105</v>
      </c>
      <c r="P48" s="48"/>
      <c r="Q48" s="48"/>
      <c r="R48" s="48"/>
      <c r="S48" s="48"/>
      <c r="T48" s="48"/>
      <c r="U48" s="48"/>
    </row>
    <row r="49" spans="1:21" ht="30.75" customHeight="1">
      <c r="A49" s="48"/>
      <c r="B49" s="1252"/>
      <c r="C49" s="1253"/>
      <c r="D49" s="62"/>
      <c r="E49" s="1258" t="s">
        <v>15</v>
      </c>
      <c r="F49" s="1258"/>
      <c r="G49" s="1258"/>
      <c r="H49" s="1258"/>
      <c r="I49" s="1258"/>
      <c r="J49" s="1259"/>
      <c r="K49" s="63">
        <v>156</v>
      </c>
      <c r="L49" s="64">
        <v>125</v>
      </c>
      <c r="M49" s="64">
        <v>105</v>
      </c>
      <c r="N49" s="64">
        <v>91</v>
      </c>
      <c r="O49" s="65">
        <v>65</v>
      </c>
      <c r="P49" s="48"/>
      <c r="Q49" s="48"/>
      <c r="R49" s="48"/>
      <c r="S49" s="48"/>
      <c r="T49" s="48"/>
      <c r="U49" s="48"/>
    </row>
    <row r="50" spans="1:21" ht="30.75" customHeight="1">
      <c r="A50" s="48"/>
      <c r="B50" s="1252"/>
      <c r="C50" s="1253"/>
      <c r="D50" s="62"/>
      <c r="E50" s="1258" t="s">
        <v>16</v>
      </c>
      <c r="F50" s="1258"/>
      <c r="G50" s="1258"/>
      <c r="H50" s="1258"/>
      <c r="I50" s="1258"/>
      <c r="J50" s="1259"/>
      <c r="K50" s="63">
        <v>346</v>
      </c>
      <c r="L50" s="64">
        <v>739</v>
      </c>
      <c r="M50" s="64">
        <v>395</v>
      </c>
      <c r="N50" s="64">
        <v>248</v>
      </c>
      <c r="O50" s="65">
        <v>214</v>
      </c>
      <c r="P50" s="48"/>
      <c r="Q50" s="48"/>
      <c r="R50" s="48"/>
      <c r="S50" s="48"/>
      <c r="T50" s="48"/>
      <c r="U50" s="48"/>
    </row>
    <row r="51" spans="1:21" ht="30.75" customHeight="1">
      <c r="A51" s="48"/>
      <c r="B51" s="1254"/>
      <c r="C51" s="1255"/>
      <c r="D51" s="66"/>
      <c r="E51" s="1258" t="s">
        <v>17</v>
      </c>
      <c r="F51" s="1258"/>
      <c r="G51" s="1258"/>
      <c r="H51" s="1258"/>
      <c r="I51" s="1258"/>
      <c r="J51" s="1259"/>
      <c r="K51" s="63" t="s">
        <v>519</v>
      </c>
      <c r="L51" s="64" t="s">
        <v>519</v>
      </c>
      <c r="M51" s="64" t="s">
        <v>519</v>
      </c>
      <c r="N51" s="64" t="s">
        <v>519</v>
      </c>
      <c r="O51" s="65" t="s">
        <v>519</v>
      </c>
      <c r="P51" s="48"/>
      <c r="Q51" s="48"/>
      <c r="R51" s="48"/>
      <c r="S51" s="48"/>
      <c r="T51" s="48"/>
      <c r="U51" s="48"/>
    </row>
    <row r="52" spans="1:21" ht="30.75" customHeight="1">
      <c r="A52" s="48"/>
      <c r="B52" s="1260" t="s">
        <v>18</v>
      </c>
      <c r="C52" s="1261"/>
      <c r="D52" s="66"/>
      <c r="E52" s="1258" t="s">
        <v>19</v>
      </c>
      <c r="F52" s="1258"/>
      <c r="G52" s="1258"/>
      <c r="H52" s="1258"/>
      <c r="I52" s="1258"/>
      <c r="J52" s="1259"/>
      <c r="K52" s="63">
        <v>5161</v>
      </c>
      <c r="L52" s="64">
        <v>4833</v>
      </c>
      <c r="M52" s="64">
        <v>4739</v>
      </c>
      <c r="N52" s="64">
        <v>4592</v>
      </c>
      <c r="O52" s="65">
        <v>4204</v>
      </c>
      <c r="P52" s="48"/>
      <c r="Q52" s="48"/>
      <c r="R52" s="48"/>
      <c r="S52" s="48"/>
      <c r="T52" s="48"/>
      <c r="U52" s="48"/>
    </row>
    <row r="53" spans="1:21" ht="30.75" customHeight="1" thickBot="1">
      <c r="A53" s="48"/>
      <c r="B53" s="1262" t="s">
        <v>20</v>
      </c>
      <c r="C53" s="1263"/>
      <c r="D53" s="67"/>
      <c r="E53" s="1264" t="s">
        <v>21</v>
      </c>
      <c r="F53" s="1264"/>
      <c r="G53" s="1264"/>
      <c r="H53" s="1264"/>
      <c r="I53" s="1264"/>
      <c r="J53" s="1265"/>
      <c r="K53" s="68">
        <v>596</v>
      </c>
      <c r="L53" s="69">
        <v>1388</v>
      </c>
      <c r="M53" s="69">
        <v>989</v>
      </c>
      <c r="N53" s="69">
        <v>936</v>
      </c>
      <c r="O53" s="70">
        <v>862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c r="B57" s="1266" t="s">
        <v>24</v>
      </c>
      <c r="C57" s="1267"/>
      <c r="D57" s="1270" t="s">
        <v>25</v>
      </c>
      <c r="E57" s="1271"/>
      <c r="F57" s="1271"/>
      <c r="G57" s="1271"/>
      <c r="H57" s="1271"/>
      <c r="I57" s="1271"/>
      <c r="J57" s="1272"/>
      <c r="K57" s="83"/>
      <c r="L57" s="84"/>
      <c r="M57" s="84"/>
      <c r="N57" s="84"/>
      <c r="O57" s="85"/>
    </row>
    <row r="58" spans="1:21" ht="31.5" customHeight="1" thickBot="1">
      <c r="B58" s="1268"/>
      <c r="C58" s="1269"/>
      <c r="D58" s="1273" t="s">
        <v>26</v>
      </c>
      <c r="E58" s="1274"/>
      <c r="F58" s="1274"/>
      <c r="G58" s="1274"/>
      <c r="H58" s="1274"/>
      <c r="I58" s="1274"/>
      <c r="J58" s="1275"/>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wA7Uop0VBYdQijKPqmLJ7kVM8+xTt8ak16UZLQ5BtDrL7vvqqP02siRhnep7+GSToQx1cMlel/5+ZhbbJq/Hg==" saltValue="lzp8pE0JgfGLGuFUyIJvD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561</v>
      </c>
      <c r="J40" s="100" t="s">
        <v>562</v>
      </c>
      <c r="K40" s="100" t="s">
        <v>563</v>
      </c>
      <c r="L40" s="100" t="s">
        <v>564</v>
      </c>
      <c r="M40" s="101" t="s">
        <v>565</v>
      </c>
    </row>
    <row r="41" spans="2:13" ht="27.75" customHeight="1">
      <c r="B41" s="1276" t="s">
        <v>29</v>
      </c>
      <c r="C41" s="1277"/>
      <c r="D41" s="102"/>
      <c r="E41" s="1282" t="s">
        <v>30</v>
      </c>
      <c r="F41" s="1282"/>
      <c r="G41" s="1282"/>
      <c r="H41" s="1283"/>
      <c r="I41" s="103">
        <v>30844</v>
      </c>
      <c r="J41" s="104">
        <v>29276</v>
      </c>
      <c r="K41" s="104">
        <v>26473</v>
      </c>
      <c r="L41" s="104">
        <v>24708</v>
      </c>
      <c r="M41" s="105">
        <v>23524</v>
      </c>
    </row>
    <row r="42" spans="2:13" ht="27.75" customHeight="1">
      <c r="B42" s="1278"/>
      <c r="C42" s="1279"/>
      <c r="D42" s="106"/>
      <c r="E42" s="1284" t="s">
        <v>31</v>
      </c>
      <c r="F42" s="1284"/>
      <c r="G42" s="1284"/>
      <c r="H42" s="1285"/>
      <c r="I42" s="107">
        <v>2419</v>
      </c>
      <c r="J42" s="108">
        <v>2130</v>
      </c>
      <c r="K42" s="108">
        <v>1747</v>
      </c>
      <c r="L42" s="108">
        <v>1806</v>
      </c>
      <c r="M42" s="109">
        <v>1576</v>
      </c>
    </row>
    <row r="43" spans="2:13" ht="27.75" customHeight="1">
      <c r="B43" s="1278"/>
      <c r="C43" s="1279"/>
      <c r="D43" s="106"/>
      <c r="E43" s="1284" t="s">
        <v>32</v>
      </c>
      <c r="F43" s="1284"/>
      <c r="G43" s="1284"/>
      <c r="H43" s="1285"/>
      <c r="I43" s="107">
        <v>9283</v>
      </c>
      <c r="J43" s="108">
        <v>8657</v>
      </c>
      <c r="K43" s="108">
        <v>7940</v>
      </c>
      <c r="L43" s="108">
        <v>7426</v>
      </c>
      <c r="M43" s="109">
        <v>7751</v>
      </c>
    </row>
    <row r="44" spans="2:13" ht="27.75" customHeight="1">
      <c r="B44" s="1278"/>
      <c r="C44" s="1279"/>
      <c r="D44" s="106"/>
      <c r="E44" s="1284" t="s">
        <v>33</v>
      </c>
      <c r="F44" s="1284"/>
      <c r="G44" s="1284"/>
      <c r="H44" s="1285"/>
      <c r="I44" s="107">
        <v>451</v>
      </c>
      <c r="J44" s="108">
        <v>321</v>
      </c>
      <c r="K44" s="108">
        <v>213</v>
      </c>
      <c r="L44" s="108">
        <v>113</v>
      </c>
      <c r="M44" s="109">
        <v>42</v>
      </c>
    </row>
    <row r="45" spans="2:13" ht="27.75" customHeight="1">
      <c r="B45" s="1278"/>
      <c r="C45" s="1279"/>
      <c r="D45" s="106"/>
      <c r="E45" s="1284" t="s">
        <v>34</v>
      </c>
      <c r="F45" s="1284"/>
      <c r="G45" s="1284"/>
      <c r="H45" s="1285"/>
      <c r="I45" s="107">
        <v>8379</v>
      </c>
      <c r="J45" s="108">
        <v>8613</v>
      </c>
      <c r="K45" s="108">
        <v>8889</v>
      </c>
      <c r="L45" s="108">
        <v>8730</v>
      </c>
      <c r="M45" s="109">
        <v>8733</v>
      </c>
    </row>
    <row r="46" spans="2:13" ht="27.75" customHeight="1">
      <c r="B46" s="1278"/>
      <c r="C46" s="1279"/>
      <c r="D46" s="110"/>
      <c r="E46" s="1284" t="s">
        <v>35</v>
      </c>
      <c r="F46" s="1284"/>
      <c r="G46" s="1284"/>
      <c r="H46" s="1285"/>
      <c r="I46" s="107" t="s">
        <v>519</v>
      </c>
      <c r="J46" s="108" t="s">
        <v>519</v>
      </c>
      <c r="K46" s="108" t="s">
        <v>519</v>
      </c>
      <c r="L46" s="108" t="s">
        <v>519</v>
      </c>
      <c r="M46" s="109" t="s">
        <v>519</v>
      </c>
    </row>
    <row r="47" spans="2:13" ht="27.75" customHeight="1">
      <c r="B47" s="1278"/>
      <c r="C47" s="1279"/>
      <c r="D47" s="111"/>
      <c r="E47" s="1286" t="s">
        <v>36</v>
      </c>
      <c r="F47" s="1287"/>
      <c r="G47" s="1287"/>
      <c r="H47" s="1288"/>
      <c r="I47" s="107" t="s">
        <v>519</v>
      </c>
      <c r="J47" s="108" t="s">
        <v>519</v>
      </c>
      <c r="K47" s="108" t="s">
        <v>519</v>
      </c>
      <c r="L47" s="108" t="s">
        <v>519</v>
      </c>
      <c r="M47" s="109" t="s">
        <v>519</v>
      </c>
    </row>
    <row r="48" spans="2:13" ht="27.75" customHeight="1">
      <c r="B48" s="1278"/>
      <c r="C48" s="1279"/>
      <c r="D48" s="106"/>
      <c r="E48" s="1284" t="s">
        <v>37</v>
      </c>
      <c r="F48" s="1284"/>
      <c r="G48" s="1284"/>
      <c r="H48" s="1285"/>
      <c r="I48" s="107" t="s">
        <v>519</v>
      </c>
      <c r="J48" s="108" t="s">
        <v>519</v>
      </c>
      <c r="K48" s="108" t="s">
        <v>519</v>
      </c>
      <c r="L48" s="108" t="s">
        <v>519</v>
      </c>
      <c r="M48" s="109" t="s">
        <v>519</v>
      </c>
    </row>
    <row r="49" spans="2:13" ht="27.75" customHeight="1">
      <c r="B49" s="1280"/>
      <c r="C49" s="1281"/>
      <c r="D49" s="106"/>
      <c r="E49" s="1284" t="s">
        <v>38</v>
      </c>
      <c r="F49" s="1284"/>
      <c r="G49" s="1284"/>
      <c r="H49" s="1285"/>
      <c r="I49" s="107" t="s">
        <v>519</v>
      </c>
      <c r="J49" s="108" t="s">
        <v>519</v>
      </c>
      <c r="K49" s="108" t="s">
        <v>519</v>
      </c>
      <c r="L49" s="108" t="s">
        <v>519</v>
      </c>
      <c r="M49" s="109" t="s">
        <v>519</v>
      </c>
    </row>
    <row r="50" spans="2:13" ht="27.75" customHeight="1">
      <c r="B50" s="1289" t="s">
        <v>39</v>
      </c>
      <c r="C50" s="1290"/>
      <c r="D50" s="112"/>
      <c r="E50" s="1284" t="s">
        <v>40</v>
      </c>
      <c r="F50" s="1284"/>
      <c r="G50" s="1284"/>
      <c r="H50" s="1285"/>
      <c r="I50" s="107">
        <v>23024</v>
      </c>
      <c r="J50" s="108">
        <v>23072</v>
      </c>
      <c r="K50" s="108">
        <v>26219</v>
      </c>
      <c r="L50" s="108">
        <v>29707</v>
      </c>
      <c r="M50" s="109">
        <v>32808</v>
      </c>
    </row>
    <row r="51" spans="2:13" ht="27.75" customHeight="1">
      <c r="B51" s="1278"/>
      <c r="C51" s="1279"/>
      <c r="D51" s="106"/>
      <c r="E51" s="1284" t="s">
        <v>41</v>
      </c>
      <c r="F51" s="1284"/>
      <c r="G51" s="1284"/>
      <c r="H51" s="1285"/>
      <c r="I51" s="107">
        <v>13847</v>
      </c>
      <c r="J51" s="108">
        <v>12915</v>
      </c>
      <c r="K51" s="108">
        <v>11676</v>
      </c>
      <c r="L51" s="108">
        <v>10745</v>
      </c>
      <c r="M51" s="109">
        <v>10896</v>
      </c>
    </row>
    <row r="52" spans="2:13" ht="27.75" customHeight="1">
      <c r="B52" s="1280"/>
      <c r="C52" s="1281"/>
      <c r="D52" s="106"/>
      <c r="E52" s="1284" t="s">
        <v>42</v>
      </c>
      <c r="F52" s="1284"/>
      <c r="G52" s="1284"/>
      <c r="H52" s="1285"/>
      <c r="I52" s="107">
        <v>23623</v>
      </c>
      <c r="J52" s="108">
        <v>21330</v>
      </c>
      <c r="K52" s="108">
        <v>18676</v>
      </c>
      <c r="L52" s="108">
        <v>16670</v>
      </c>
      <c r="M52" s="109">
        <v>15086</v>
      </c>
    </row>
    <row r="53" spans="2:13" ht="27.75" customHeight="1" thickBot="1">
      <c r="B53" s="1291" t="s">
        <v>43</v>
      </c>
      <c r="C53" s="1292"/>
      <c r="D53" s="113"/>
      <c r="E53" s="1293" t="s">
        <v>44</v>
      </c>
      <c r="F53" s="1293"/>
      <c r="G53" s="1293"/>
      <c r="H53" s="1294"/>
      <c r="I53" s="114">
        <v>-9119</v>
      </c>
      <c r="J53" s="115">
        <v>-8321</v>
      </c>
      <c r="K53" s="115">
        <v>-11308</v>
      </c>
      <c r="L53" s="115">
        <v>-14339</v>
      </c>
      <c r="M53" s="116">
        <v>-17165</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fMQ4O4H5RmFli33VAlbvZW21k/SPXlwSH5Vpn3MEHB/x9utY9mma9sR08mg5yTqTs4Suj65a+3/7GC7rOuGCA==" saltValue="Rv79DFYScBYL48ygYe+0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563</v>
      </c>
      <c r="G54" s="125" t="s">
        <v>564</v>
      </c>
      <c r="H54" s="126" t="s">
        <v>565</v>
      </c>
    </row>
    <row r="55" spans="2:8" ht="52.5" customHeight="1">
      <c r="B55" s="127"/>
      <c r="C55" s="1303" t="s">
        <v>47</v>
      </c>
      <c r="D55" s="1303"/>
      <c r="E55" s="1304"/>
      <c r="F55" s="128">
        <v>8134</v>
      </c>
      <c r="G55" s="128">
        <v>10545</v>
      </c>
      <c r="H55" s="129">
        <v>10548</v>
      </c>
    </row>
    <row r="56" spans="2:8" ht="52.5" customHeight="1">
      <c r="B56" s="130"/>
      <c r="C56" s="1305" t="s">
        <v>48</v>
      </c>
      <c r="D56" s="1305"/>
      <c r="E56" s="1306"/>
      <c r="F56" s="131" t="s">
        <v>519</v>
      </c>
      <c r="G56" s="131" t="s">
        <v>519</v>
      </c>
      <c r="H56" s="132" t="s">
        <v>519</v>
      </c>
    </row>
    <row r="57" spans="2:8" ht="53.25" customHeight="1">
      <c r="B57" s="130"/>
      <c r="C57" s="1307" t="s">
        <v>49</v>
      </c>
      <c r="D57" s="1307"/>
      <c r="E57" s="1308"/>
      <c r="F57" s="133">
        <v>12561</v>
      </c>
      <c r="G57" s="133">
        <v>12933</v>
      </c>
      <c r="H57" s="134">
        <v>15150</v>
      </c>
    </row>
    <row r="58" spans="2:8" ht="45.75" customHeight="1">
      <c r="B58" s="135"/>
      <c r="C58" s="1295" t="s">
        <v>596</v>
      </c>
      <c r="D58" s="1296"/>
      <c r="E58" s="1297"/>
      <c r="F58" s="136">
        <v>10958</v>
      </c>
      <c r="G58" s="136">
        <v>11199</v>
      </c>
      <c r="H58" s="137">
        <v>13314</v>
      </c>
    </row>
    <row r="59" spans="2:8" ht="45.75" customHeight="1">
      <c r="B59" s="135"/>
      <c r="C59" s="1295" t="s">
        <v>597</v>
      </c>
      <c r="D59" s="1296"/>
      <c r="E59" s="1297"/>
      <c r="F59" s="136">
        <v>1003</v>
      </c>
      <c r="G59" s="136">
        <v>1104</v>
      </c>
      <c r="H59" s="137">
        <v>1204</v>
      </c>
    </row>
    <row r="60" spans="2:8" ht="45.75" customHeight="1">
      <c r="B60" s="135"/>
      <c r="C60" s="1295" t="s">
        <v>598</v>
      </c>
      <c r="D60" s="1296"/>
      <c r="E60" s="1297"/>
      <c r="F60" s="136">
        <v>394</v>
      </c>
      <c r="G60" s="136">
        <v>394</v>
      </c>
      <c r="H60" s="137">
        <v>394</v>
      </c>
    </row>
    <row r="61" spans="2:8" ht="45.75" customHeight="1">
      <c r="B61" s="135"/>
      <c r="C61" s="1295" t="s">
        <v>599</v>
      </c>
      <c r="D61" s="1296"/>
      <c r="E61" s="1297"/>
      <c r="F61" s="136">
        <v>196</v>
      </c>
      <c r="G61" s="136">
        <v>223</v>
      </c>
      <c r="H61" s="137">
        <v>228</v>
      </c>
    </row>
    <row r="62" spans="2:8" ht="45.75" customHeight="1" thickBot="1">
      <c r="B62" s="138"/>
      <c r="C62" s="1298" t="s">
        <v>600</v>
      </c>
      <c r="D62" s="1299"/>
      <c r="E62" s="1300"/>
      <c r="F62" s="385" t="s">
        <v>519</v>
      </c>
      <c r="G62" s="385" t="s">
        <v>519</v>
      </c>
      <c r="H62" s="139">
        <v>7</v>
      </c>
    </row>
    <row r="63" spans="2:8" ht="52.5" customHeight="1" thickBot="1">
      <c r="B63" s="140"/>
      <c r="C63" s="1301" t="s">
        <v>50</v>
      </c>
      <c r="D63" s="1301"/>
      <c r="E63" s="1302"/>
      <c r="F63" s="141">
        <v>20694</v>
      </c>
      <c r="G63" s="141">
        <v>23478</v>
      </c>
      <c r="H63" s="142">
        <v>25699</v>
      </c>
    </row>
    <row r="64" spans="2:8" ht="15" customHeight="1"/>
  </sheetData>
  <sheetProtection algorithmName="SHA-512" hashValue="9WdTpo4Vo+1CsUftZgwectGM0uamQ7xp9ub1n3BH6YoNkbBK24KLE5tdrvMXli0hThYE4fTrJEFCBzRYXNhg5A==" saltValue="Jv/gWBF7hcRR4laK1p/E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W1" zoomScaleNormal="100" zoomScaleSheetLayoutView="55" workbookViewId="0">
      <selection activeCell="AN70" sqref="AN70"/>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0"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1"/>
      <c r="DG4" s="291"/>
      <c r="DH4" s="291"/>
      <c r="DI4" s="291"/>
      <c r="DJ4" s="291"/>
      <c r="DK4" s="291"/>
      <c r="DL4" s="291"/>
      <c r="DM4" s="291"/>
      <c r="DN4" s="291"/>
      <c r="DO4" s="291"/>
      <c r="DP4" s="291"/>
      <c r="DQ4" s="291"/>
      <c r="DR4" s="291"/>
      <c r="DS4" s="291"/>
      <c r="DT4" s="291"/>
      <c r="DU4" s="291"/>
      <c r="DV4" s="291"/>
      <c r="DW4" s="291"/>
    </row>
    <row r="5" spans="1:143" s="290"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1"/>
      <c r="DG5" s="291"/>
      <c r="DH5" s="291"/>
      <c r="DI5" s="291"/>
      <c r="DJ5" s="291"/>
      <c r="DK5" s="291"/>
      <c r="DL5" s="291"/>
      <c r="DM5" s="291"/>
      <c r="DN5" s="291"/>
      <c r="DO5" s="291"/>
      <c r="DP5" s="291"/>
      <c r="DQ5" s="291"/>
      <c r="DR5" s="291"/>
      <c r="DS5" s="291"/>
      <c r="DT5" s="291"/>
      <c r="DU5" s="291"/>
      <c r="DV5" s="291"/>
      <c r="DW5" s="291"/>
    </row>
    <row r="6" spans="1:143" s="290"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1"/>
      <c r="DG6" s="291"/>
      <c r="DH6" s="291"/>
      <c r="DI6" s="291"/>
      <c r="DJ6" s="291"/>
      <c r="DK6" s="291"/>
      <c r="DL6" s="291"/>
      <c r="DM6" s="291"/>
      <c r="DN6" s="291"/>
      <c r="DO6" s="291"/>
      <c r="DP6" s="291"/>
      <c r="DQ6" s="291"/>
      <c r="DR6" s="291"/>
      <c r="DS6" s="291"/>
      <c r="DT6" s="291"/>
      <c r="DU6" s="291"/>
      <c r="DV6" s="291"/>
      <c r="DW6" s="291"/>
    </row>
    <row r="7" spans="1:143" s="290"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1"/>
      <c r="DG7" s="291"/>
      <c r="DH7" s="291"/>
      <c r="DI7" s="291"/>
      <c r="DJ7" s="291"/>
      <c r="DK7" s="291"/>
      <c r="DL7" s="291"/>
      <c r="DM7" s="291"/>
      <c r="DN7" s="291"/>
      <c r="DO7" s="291"/>
      <c r="DP7" s="291"/>
      <c r="DQ7" s="291"/>
      <c r="DR7" s="291"/>
      <c r="DS7" s="291"/>
      <c r="DT7" s="291"/>
      <c r="DU7" s="291"/>
      <c r="DV7" s="291"/>
      <c r="DW7" s="291"/>
    </row>
    <row r="8" spans="1:143" s="290"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1"/>
      <c r="DG8" s="291"/>
      <c r="DH8" s="291"/>
      <c r="DI8" s="291"/>
      <c r="DJ8" s="291"/>
      <c r="DK8" s="291"/>
      <c r="DL8" s="291"/>
      <c r="DM8" s="291"/>
      <c r="DN8" s="291"/>
      <c r="DO8" s="291"/>
      <c r="DP8" s="291"/>
      <c r="DQ8" s="291"/>
      <c r="DR8" s="291"/>
      <c r="DS8" s="291"/>
      <c r="DT8" s="291"/>
      <c r="DU8" s="291"/>
      <c r="DV8" s="291"/>
      <c r="DW8" s="291"/>
    </row>
    <row r="9" spans="1:143" s="290"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1"/>
      <c r="DG9" s="291"/>
      <c r="DH9" s="291"/>
      <c r="DI9" s="291"/>
      <c r="DJ9" s="291"/>
      <c r="DK9" s="291"/>
      <c r="DL9" s="291"/>
      <c r="DM9" s="291"/>
      <c r="DN9" s="291"/>
      <c r="DO9" s="291"/>
      <c r="DP9" s="291"/>
      <c r="DQ9" s="291"/>
      <c r="DR9" s="291"/>
      <c r="DS9" s="291"/>
      <c r="DT9" s="291"/>
      <c r="DU9" s="291"/>
      <c r="DV9" s="291"/>
      <c r="DW9" s="291"/>
    </row>
    <row r="10" spans="1:143" s="290"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1"/>
      <c r="DG18" s="291"/>
      <c r="DH18" s="291"/>
      <c r="DI18" s="291"/>
      <c r="DJ18" s="291"/>
      <c r="DK18" s="291"/>
      <c r="DL18" s="291"/>
      <c r="DM18" s="291"/>
      <c r="DN18" s="291"/>
      <c r="DO18" s="291"/>
      <c r="DP18" s="291"/>
      <c r="DQ18" s="291"/>
      <c r="DR18" s="291"/>
      <c r="DS18" s="291"/>
      <c r="DT18" s="291"/>
      <c r="DU18" s="291"/>
      <c r="DV18" s="291"/>
      <c r="DW18" s="291"/>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2" t="s">
        <v>604</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605</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561</v>
      </c>
      <c r="BQ50" s="1314"/>
      <c r="BR50" s="1314"/>
      <c r="BS50" s="1314"/>
      <c r="BT50" s="1314"/>
      <c r="BU50" s="1314"/>
      <c r="BV50" s="1314"/>
      <c r="BW50" s="1314"/>
      <c r="BX50" s="1314" t="s">
        <v>562</v>
      </c>
      <c r="BY50" s="1314"/>
      <c r="BZ50" s="1314"/>
      <c r="CA50" s="1314"/>
      <c r="CB50" s="1314"/>
      <c r="CC50" s="1314"/>
      <c r="CD50" s="1314"/>
      <c r="CE50" s="1314"/>
      <c r="CF50" s="1314" t="s">
        <v>563</v>
      </c>
      <c r="CG50" s="1314"/>
      <c r="CH50" s="1314"/>
      <c r="CI50" s="1314"/>
      <c r="CJ50" s="1314"/>
      <c r="CK50" s="1314"/>
      <c r="CL50" s="1314"/>
      <c r="CM50" s="1314"/>
      <c r="CN50" s="1314" t="s">
        <v>564</v>
      </c>
      <c r="CO50" s="1314"/>
      <c r="CP50" s="1314"/>
      <c r="CQ50" s="1314"/>
      <c r="CR50" s="1314"/>
      <c r="CS50" s="1314"/>
      <c r="CT50" s="1314"/>
      <c r="CU50" s="1314"/>
      <c r="CV50" s="1314" t="s">
        <v>565</v>
      </c>
      <c r="CW50" s="1314"/>
      <c r="CX50" s="1314"/>
      <c r="CY50" s="1314"/>
      <c r="CZ50" s="1314"/>
      <c r="DA50" s="1314"/>
      <c r="DB50" s="1314"/>
      <c r="DC50" s="1314"/>
    </row>
    <row r="51" spans="1:109" ht="13.5" customHeight="1">
      <c r="B51" s="395"/>
      <c r="G51" s="1317"/>
      <c r="H51" s="1317"/>
      <c r="I51" s="1331"/>
      <c r="J51" s="1331"/>
      <c r="K51" s="1316"/>
      <c r="L51" s="1316"/>
      <c r="M51" s="1316"/>
      <c r="N51" s="1316"/>
      <c r="AM51" s="404"/>
      <c r="AN51" s="1312" t="s">
        <v>606</v>
      </c>
      <c r="AO51" s="1312"/>
      <c r="AP51" s="1312"/>
      <c r="AQ51" s="1312"/>
      <c r="AR51" s="1312"/>
      <c r="AS51" s="1312"/>
      <c r="AT51" s="1312"/>
      <c r="AU51" s="1312"/>
      <c r="AV51" s="1312"/>
      <c r="AW51" s="1312"/>
      <c r="AX51" s="1312"/>
      <c r="AY51" s="1312"/>
      <c r="AZ51" s="1312"/>
      <c r="BA51" s="1312"/>
      <c r="BB51" s="1312" t="s">
        <v>607</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608</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57.7</v>
      </c>
      <c r="BY53" s="1309"/>
      <c r="BZ53" s="1309"/>
      <c r="CA53" s="1309"/>
      <c r="CB53" s="1309"/>
      <c r="CC53" s="1309"/>
      <c r="CD53" s="1309"/>
      <c r="CE53" s="1309"/>
      <c r="CF53" s="1309">
        <v>58.8</v>
      </c>
      <c r="CG53" s="1309"/>
      <c r="CH53" s="1309"/>
      <c r="CI53" s="1309"/>
      <c r="CJ53" s="1309"/>
      <c r="CK53" s="1309"/>
      <c r="CL53" s="1309"/>
      <c r="CM53" s="1309"/>
      <c r="CN53" s="1309">
        <v>59.1</v>
      </c>
      <c r="CO53" s="1309"/>
      <c r="CP53" s="1309"/>
      <c r="CQ53" s="1309"/>
      <c r="CR53" s="1309"/>
      <c r="CS53" s="1309"/>
      <c r="CT53" s="1309"/>
      <c r="CU53" s="1309"/>
      <c r="CV53" s="1309">
        <v>59.7</v>
      </c>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609</v>
      </c>
      <c r="AO55" s="1314"/>
      <c r="AP55" s="1314"/>
      <c r="AQ55" s="1314"/>
      <c r="AR55" s="1314"/>
      <c r="AS55" s="1314"/>
      <c r="AT55" s="1314"/>
      <c r="AU55" s="1314"/>
      <c r="AV55" s="1314"/>
      <c r="AW55" s="1314"/>
      <c r="AX55" s="1314"/>
      <c r="AY55" s="1314"/>
      <c r="AZ55" s="1314"/>
      <c r="BA55" s="1314"/>
      <c r="BB55" s="1312" t="s">
        <v>610</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16.600000000000001</v>
      </c>
      <c r="BY55" s="1309"/>
      <c r="BZ55" s="1309"/>
      <c r="CA55" s="1309"/>
      <c r="CB55" s="1309"/>
      <c r="CC55" s="1309"/>
      <c r="CD55" s="1309"/>
      <c r="CE55" s="1309"/>
      <c r="CF55" s="1309">
        <v>17.399999999999999</v>
      </c>
      <c r="CG55" s="1309"/>
      <c r="CH55" s="1309"/>
      <c r="CI55" s="1309"/>
      <c r="CJ55" s="1309"/>
      <c r="CK55" s="1309"/>
      <c r="CL55" s="1309"/>
      <c r="CM55" s="1309"/>
      <c r="CN55" s="1309">
        <v>12.1</v>
      </c>
      <c r="CO55" s="1309"/>
      <c r="CP55" s="1309"/>
      <c r="CQ55" s="1309"/>
      <c r="CR55" s="1309"/>
      <c r="CS55" s="1309"/>
      <c r="CT55" s="1309"/>
      <c r="CU55" s="1309"/>
      <c r="CV55" s="1309">
        <v>11.2</v>
      </c>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611</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58.6</v>
      </c>
      <c r="BY57" s="1309"/>
      <c r="BZ57" s="1309"/>
      <c r="CA57" s="1309"/>
      <c r="CB57" s="1309"/>
      <c r="CC57" s="1309"/>
      <c r="CD57" s="1309"/>
      <c r="CE57" s="1309"/>
      <c r="CF57" s="1309">
        <v>58.9</v>
      </c>
      <c r="CG57" s="1309"/>
      <c r="CH57" s="1309"/>
      <c r="CI57" s="1309"/>
      <c r="CJ57" s="1309"/>
      <c r="CK57" s="1309"/>
      <c r="CL57" s="1309"/>
      <c r="CM57" s="1309"/>
      <c r="CN57" s="1309">
        <v>59.4</v>
      </c>
      <c r="CO57" s="1309"/>
      <c r="CP57" s="1309"/>
      <c r="CQ57" s="1309"/>
      <c r="CR57" s="1309"/>
      <c r="CS57" s="1309"/>
      <c r="CT57" s="1309"/>
      <c r="CU57" s="1309"/>
      <c r="CV57" s="1309">
        <v>60.4</v>
      </c>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612</v>
      </c>
    </row>
    <row r="64" spans="1:109">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2" t="s">
        <v>613</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605</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561</v>
      </c>
      <c r="BQ72" s="1314"/>
      <c r="BR72" s="1314"/>
      <c r="BS72" s="1314"/>
      <c r="BT72" s="1314"/>
      <c r="BU72" s="1314"/>
      <c r="BV72" s="1314"/>
      <c r="BW72" s="1314"/>
      <c r="BX72" s="1314" t="s">
        <v>562</v>
      </c>
      <c r="BY72" s="1314"/>
      <c r="BZ72" s="1314"/>
      <c r="CA72" s="1314"/>
      <c r="CB72" s="1314"/>
      <c r="CC72" s="1314"/>
      <c r="CD72" s="1314"/>
      <c r="CE72" s="1314"/>
      <c r="CF72" s="1314" t="s">
        <v>563</v>
      </c>
      <c r="CG72" s="1314"/>
      <c r="CH72" s="1314"/>
      <c r="CI72" s="1314"/>
      <c r="CJ72" s="1314"/>
      <c r="CK72" s="1314"/>
      <c r="CL72" s="1314"/>
      <c r="CM72" s="1314"/>
      <c r="CN72" s="1314" t="s">
        <v>564</v>
      </c>
      <c r="CO72" s="1314"/>
      <c r="CP72" s="1314"/>
      <c r="CQ72" s="1314"/>
      <c r="CR72" s="1314"/>
      <c r="CS72" s="1314"/>
      <c r="CT72" s="1314"/>
      <c r="CU72" s="1314"/>
      <c r="CV72" s="1314" t="s">
        <v>565</v>
      </c>
      <c r="CW72" s="1314"/>
      <c r="CX72" s="1314"/>
      <c r="CY72" s="1314"/>
      <c r="CZ72" s="1314"/>
      <c r="DA72" s="1314"/>
      <c r="DB72" s="1314"/>
      <c r="DC72" s="1314"/>
    </row>
    <row r="73" spans="2:107">
      <c r="B73" s="395"/>
      <c r="G73" s="1317"/>
      <c r="H73" s="1317"/>
      <c r="I73" s="1317"/>
      <c r="J73" s="1317"/>
      <c r="K73" s="1313"/>
      <c r="L73" s="1313"/>
      <c r="M73" s="1313"/>
      <c r="N73" s="1313"/>
      <c r="AM73" s="404"/>
      <c r="AN73" s="1312" t="s">
        <v>606</v>
      </c>
      <c r="AO73" s="1312"/>
      <c r="AP73" s="1312"/>
      <c r="AQ73" s="1312"/>
      <c r="AR73" s="1312"/>
      <c r="AS73" s="1312"/>
      <c r="AT73" s="1312"/>
      <c r="AU73" s="1312"/>
      <c r="AV73" s="1312"/>
      <c r="AW73" s="1312"/>
      <c r="AX73" s="1312"/>
      <c r="AY73" s="1312"/>
      <c r="AZ73" s="1312"/>
      <c r="BA73" s="1312"/>
      <c r="BB73" s="1312" t="s">
        <v>614</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615</v>
      </c>
      <c r="BC75" s="1312"/>
      <c r="BD75" s="1312"/>
      <c r="BE75" s="1312"/>
      <c r="BF75" s="1312"/>
      <c r="BG75" s="1312"/>
      <c r="BH75" s="1312"/>
      <c r="BI75" s="1312"/>
      <c r="BJ75" s="1312"/>
      <c r="BK75" s="1312"/>
      <c r="BL75" s="1312"/>
      <c r="BM75" s="1312"/>
      <c r="BN75" s="1312"/>
      <c r="BO75" s="1312"/>
      <c r="BP75" s="1309">
        <v>2</v>
      </c>
      <c r="BQ75" s="1309"/>
      <c r="BR75" s="1309"/>
      <c r="BS75" s="1309"/>
      <c r="BT75" s="1309"/>
      <c r="BU75" s="1309"/>
      <c r="BV75" s="1309"/>
      <c r="BW75" s="1309"/>
      <c r="BX75" s="1309">
        <v>2</v>
      </c>
      <c r="BY75" s="1309"/>
      <c r="BZ75" s="1309"/>
      <c r="CA75" s="1309"/>
      <c r="CB75" s="1309"/>
      <c r="CC75" s="1309"/>
      <c r="CD75" s="1309"/>
      <c r="CE75" s="1309"/>
      <c r="CF75" s="1309">
        <v>2.5</v>
      </c>
      <c r="CG75" s="1309"/>
      <c r="CH75" s="1309"/>
      <c r="CI75" s="1309"/>
      <c r="CJ75" s="1309"/>
      <c r="CK75" s="1309"/>
      <c r="CL75" s="1309"/>
      <c r="CM75" s="1309"/>
      <c r="CN75" s="1309">
        <v>2.8</v>
      </c>
      <c r="CO75" s="1309"/>
      <c r="CP75" s="1309"/>
      <c r="CQ75" s="1309"/>
      <c r="CR75" s="1309"/>
      <c r="CS75" s="1309"/>
      <c r="CT75" s="1309"/>
      <c r="CU75" s="1309"/>
      <c r="CV75" s="1309">
        <v>2.4</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609</v>
      </c>
      <c r="AO77" s="1314"/>
      <c r="AP77" s="1314"/>
      <c r="AQ77" s="1314"/>
      <c r="AR77" s="1314"/>
      <c r="AS77" s="1314"/>
      <c r="AT77" s="1314"/>
      <c r="AU77" s="1314"/>
      <c r="AV77" s="1314"/>
      <c r="AW77" s="1314"/>
      <c r="AX77" s="1314"/>
      <c r="AY77" s="1314"/>
      <c r="AZ77" s="1314"/>
      <c r="BA77" s="1314"/>
      <c r="BB77" s="1312" t="s">
        <v>610</v>
      </c>
      <c r="BC77" s="1312"/>
      <c r="BD77" s="1312"/>
      <c r="BE77" s="1312"/>
      <c r="BF77" s="1312"/>
      <c r="BG77" s="1312"/>
      <c r="BH77" s="1312"/>
      <c r="BI77" s="1312"/>
      <c r="BJ77" s="1312"/>
      <c r="BK77" s="1312"/>
      <c r="BL77" s="1312"/>
      <c r="BM77" s="1312"/>
      <c r="BN77" s="1312"/>
      <c r="BO77" s="1312"/>
      <c r="BP77" s="1309">
        <v>21.2</v>
      </c>
      <c r="BQ77" s="1309"/>
      <c r="BR77" s="1309"/>
      <c r="BS77" s="1309"/>
      <c r="BT77" s="1309"/>
      <c r="BU77" s="1309"/>
      <c r="BV77" s="1309"/>
      <c r="BW77" s="1309"/>
      <c r="BX77" s="1309">
        <v>16.600000000000001</v>
      </c>
      <c r="BY77" s="1309"/>
      <c r="BZ77" s="1309"/>
      <c r="CA77" s="1309"/>
      <c r="CB77" s="1309"/>
      <c r="CC77" s="1309"/>
      <c r="CD77" s="1309"/>
      <c r="CE77" s="1309"/>
      <c r="CF77" s="1309">
        <v>17.399999999999999</v>
      </c>
      <c r="CG77" s="1309"/>
      <c r="CH77" s="1309"/>
      <c r="CI77" s="1309"/>
      <c r="CJ77" s="1309"/>
      <c r="CK77" s="1309"/>
      <c r="CL77" s="1309"/>
      <c r="CM77" s="1309"/>
      <c r="CN77" s="1309">
        <v>12.1</v>
      </c>
      <c r="CO77" s="1309"/>
      <c r="CP77" s="1309"/>
      <c r="CQ77" s="1309"/>
      <c r="CR77" s="1309"/>
      <c r="CS77" s="1309"/>
      <c r="CT77" s="1309"/>
      <c r="CU77" s="1309"/>
      <c r="CV77" s="1309">
        <v>11.2</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616</v>
      </c>
      <c r="BC79" s="1312"/>
      <c r="BD79" s="1312"/>
      <c r="BE79" s="1312"/>
      <c r="BF79" s="1312"/>
      <c r="BG79" s="1312"/>
      <c r="BH79" s="1312"/>
      <c r="BI79" s="1312"/>
      <c r="BJ79" s="1312"/>
      <c r="BK79" s="1312"/>
      <c r="BL79" s="1312"/>
      <c r="BM79" s="1312"/>
      <c r="BN79" s="1312"/>
      <c r="BO79" s="1312"/>
      <c r="BP79" s="1309">
        <v>4.0999999999999996</v>
      </c>
      <c r="BQ79" s="1309"/>
      <c r="BR79" s="1309"/>
      <c r="BS79" s="1309"/>
      <c r="BT79" s="1309"/>
      <c r="BU79" s="1309"/>
      <c r="BV79" s="1309"/>
      <c r="BW79" s="1309"/>
      <c r="BX79" s="1309">
        <v>3.6</v>
      </c>
      <c r="BY79" s="1309"/>
      <c r="BZ79" s="1309"/>
      <c r="CA79" s="1309"/>
      <c r="CB79" s="1309"/>
      <c r="CC79" s="1309"/>
      <c r="CD79" s="1309"/>
      <c r="CE79" s="1309"/>
      <c r="CF79" s="1309">
        <v>3.6</v>
      </c>
      <c r="CG79" s="1309"/>
      <c r="CH79" s="1309"/>
      <c r="CI79" s="1309"/>
      <c r="CJ79" s="1309"/>
      <c r="CK79" s="1309"/>
      <c r="CL79" s="1309"/>
      <c r="CM79" s="1309"/>
      <c r="CN79" s="1309">
        <v>3.5</v>
      </c>
      <c r="CO79" s="1309"/>
      <c r="CP79" s="1309"/>
      <c r="CQ79" s="1309"/>
      <c r="CR79" s="1309"/>
      <c r="CS79" s="1309"/>
      <c r="CT79" s="1309"/>
      <c r="CU79" s="1309"/>
      <c r="CV79" s="1309">
        <v>3.5</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xcvruYU2yZQIBVOiCyUg7gQoQX1msGmXzNuEc+738Otw3ldovhFMYA22XJWBCn8Kw5HeWseCEY+adNjvylaLkg==" saltValue="ZoDeQEiLEoaS+90M0mtCL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83" zoomScaleNormal="100" zoomScaleSheetLayoutView="70" workbookViewId="0">
      <selection activeCell="BB113" sqref="BB113"/>
    </sheetView>
  </sheetViews>
  <sheetFormatPr defaultColWidth="0" defaultRowHeight="13.5" customHeight="1" zeroHeight="1"/>
  <cols>
    <col min="1" max="34" width="2.5" style="291" customWidth="1"/>
    <col min="35" max="122" width="2.5" style="290" customWidth="1"/>
    <col min="123" max="16384" width="2.5" style="290" hidden="1"/>
  </cols>
  <sheetData>
    <row r="1" spans="1:34"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c r="S2" s="290"/>
      <c r="AH2" s="290"/>
    </row>
    <row r="3" spans="1: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row r="5" spans="1:34"/>
    <row r="6" spans="1:34"/>
    <row r="7" spans="1:34"/>
    <row r="8" spans="1:34"/>
    <row r="9" spans="1:34">
      <c r="AH9" s="290"/>
    </row>
    <row r="10" spans="1:34"/>
    <row r="11" spans="1:34"/>
    <row r="12" spans="1:34"/>
    <row r="13" spans="1:34"/>
    <row r="14" spans="1:34"/>
    <row r="15" spans="1:34"/>
    <row r="16" spans="1: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617</v>
      </c>
    </row>
  </sheetData>
  <sheetProtection algorithmName="SHA-512" hashValue="EquhQTvhftWFrKoPJ96QvJMli7vy72pJM98fLFr3CEQ3SAv0US6Tz3d8YqO0v8cbMAik07v76kcE9OuczgMXYw==" saltValue="GaoN8EyCWbSEshlj5aA0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70" sqref="AN70"/>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618</v>
      </c>
    </row>
  </sheetData>
  <sheetProtection algorithmName="SHA-512" hashValue="nNzdMVTVLCaI+RUv1Vp9HFjyZ4zn9HYA6eLJeKd5XiPNEfuEsrPHZnImUcb9OGTPJHFw/qBe1ZsUC1qpxTLMIQ==" saltValue="nzyHPqLi+0L1Qqe9W2RFi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558</v>
      </c>
      <c r="G2" s="156"/>
      <c r="H2" s="157"/>
    </row>
    <row r="3" spans="1:8">
      <c r="A3" s="153" t="s">
        <v>551</v>
      </c>
      <c r="B3" s="158"/>
      <c r="C3" s="159"/>
      <c r="D3" s="160">
        <v>48498</v>
      </c>
      <c r="E3" s="161"/>
      <c r="F3" s="162">
        <v>43532</v>
      </c>
      <c r="G3" s="163"/>
      <c r="H3" s="164"/>
    </row>
    <row r="4" spans="1:8">
      <c r="A4" s="165"/>
      <c r="B4" s="166"/>
      <c r="C4" s="167"/>
      <c r="D4" s="168">
        <v>26003</v>
      </c>
      <c r="E4" s="169"/>
      <c r="F4" s="170">
        <v>25435</v>
      </c>
      <c r="G4" s="171"/>
      <c r="H4" s="172"/>
    </row>
    <row r="5" spans="1:8">
      <c r="A5" s="153" t="s">
        <v>553</v>
      </c>
      <c r="B5" s="158"/>
      <c r="C5" s="159"/>
      <c r="D5" s="160">
        <v>45309</v>
      </c>
      <c r="E5" s="161"/>
      <c r="F5" s="162">
        <v>39893</v>
      </c>
      <c r="G5" s="163"/>
      <c r="H5" s="164"/>
    </row>
    <row r="6" spans="1:8">
      <c r="A6" s="165"/>
      <c r="B6" s="166"/>
      <c r="C6" s="167"/>
      <c r="D6" s="168">
        <v>32673</v>
      </c>
      <c r="E6" s="169"/>
      <c r="F6" s="170">
        <v>26170</v>
      </c>
      <c r="G6" s="171"/>
      <c r="H6" s="172"/>
    </row>
    <row r="7" spans="1:8">
      <c r="A7" s="153" t="s">
        <v>554</v>
      </c>
      <c r="B7" s="158"/>
      <c r="C7" s="159"/>
      <c r="D7" s="160">
        <v>26424</v>
      </c>
      <c r="E7" s="161"/>
      <c r="F7" s="162">
        <v>41080</v>
      </c>
      <c r="G7" s="163"/>
      <c r="H7" s="164"/>
    </row>
    <row r="8" spans="1:8">
      <c r="A8" s="165"/>
      <c r="B8" s="166"/>
      <c r="C8" s="167"/>
      <c r="D8" s="168">
        <v>20616</v>
      </c>
      <c r="E8" s="169"/>
      <c r="F8" s="170">
        <v>27265</v>
      </c>
      <c r="G8" s="171"/>
      <c r="H8" s="172"/>
    </row>
    <row r="9" spans="1:8">
      <c r="A9" s="153" t="s">
        <v>555</v>
      </c>
      <c r="B9" s="158"/>
      <c r="C9" s="159"/>
      <c r="D9" s="160">
        <v>31364</v>
      </c>
      <c r="E9" s="161"/>
      <c r="F9" s="162">
        <v>33173</v>
      </c>
      <c r="G9" s="163"/>
      <c r="H9" s="164"/>
    </row>
    <row r="10" spans="1:8">
      <c r="A10" s="165"/>
      <c r="B10" s="166"/>
      <c r="C10" s="167"/>
      <c r="D10" s="168">
        <v>26579</v>
      </c>
      <c r="E10" s="169"/>
      <c r="F10" s="170">
        <v>20353</v>
      </c>
      <c r="G10" s="171"/>
      <c r="H10" s="172"/>
    </row>
    <row r="11" spans="1:8">
      <c r="A11" s="153" t="s">
        <v>556</v>
      </c>
      <c r="B11" s="158"/>
      <c r="C11" s="159"/>
      <c r="D11" s="160">
        <v>34668</v>
      </c>
      <c r="E11" s="161"/>
      <c r="F11" s="162">
        <v>37644</v>
      </c>
      <c r="G11" s="163"/>
      <c r="H11" s="164"/>
    </row>
    <row r="12" spans="1:8">
      <c r="A12" s="165"/>
      <c r="B12" s="166"/>
      <c r="C12" s="173"/>
      <c r="D12" s="168">
        <v>28110</v>
      </c>
      <c r="E12" s="169"/>
      <c r="F12" s="170">
        <v>24939</v>
      </c>
      <c r="G12" s="171"/>
      <c r="H12" s="172"/>
    </row>
    <row r="13" spans="1:8">
      <c r="A13" s="153"/>
      <c r="B13" s="158"/>
      <c r="C13" s="174"/>
      <c r="D13" s="175">
        <v>37253</v>
      </c>
      <c r="E13" s="176"/>
      <c r="F13" s="177">
        <v>39064</v>
      </c>
      <c r="G13" s="178"/>
      <c r="H13" s="164"/>
    </row>
    <row r="14" spans="1:8">
      <c r="A14" s="165"/>
      <c r="B14" s="166"/>
      <c r="C14" s="167"/>
      <c r="D14" s="168">
        <v>26796</v>
      </c>
      <c r="E14" s="169"/>
      <c r="F14" s="170">
        <v>24832</v>
      </c>
      <c r="G14" s="171"/>
      <c r="H14" s="172"/>
    </row>
    <row r="17" spans="1:11">
      <c r="A17" s="149" t="s">
        <v>52</v>
      </c>
    </row>
    <row r="18" spans="1:11">
      <c r="A18" s="179"/>
      <c r="B18" s="179" t="str">
        <f>実質収支比率等に係る経年分析!F$46</f>
        <v>H27</v>
      </c>
      <c r="C18" s="179" t="str">
        <f>実質収支比率等に係る経年分析!G$46</f>
        <v>H28</v>
      </c>
      <c r="D18" s="179" t="str">
        <f>実質収支比率等に係る経年分析!H$46</f>
        <v>H29</v>
      </c>
      <c r="E18" s="179" t="str">
        <f>実質収支比率等に係る経年分析!I$46</f>
        <v>H30</v>
      </c>
      <c r="F18" s="179" t="str">
        <f>実質収支比率等に係る経年分析!J$46</f>
        <v>R01</v>
      </c>
    </row>
    <row r="19" spans="1:11">
      <c r="A19" s="179" t="s">
        <v>53</v>
      </c>
      <c r="B19" s="179">
        <f>ROUND(VALUE(SUBSTITUTE(実質収支比率等に係る経年分析!F$48,"▲","-")),2)</f>
        <v>9.48</v>
      </c>
      <c r="C19" s="179">
        <f>ROUND(VALUE(SUBSTITUTE(実質収支比率等に係る経年分析!G$48,"▲","-")),2)</f>
        <v>8.44</v>
      </c>
      <c r="D19" s="179">
        <f>ROUND(VALUE(SUBSTITUTE(実質収支比率等に係る経年分析!H$48,"▲","-")),2)</f>
        <v>9.5</v>
      </c>
      <c r="E19" s="179">
        <f>ROUND(VALUE(SUBSTITUTE(実質収支比率等に係る経年分析!I$48,"▲","-")),2)</f>
        <v>9.19</v>
      </c>
      <c r="F19" s="179">
        <f>ROUND(VALUE(SUBSTITUTE(実質収支比率等に係る経年分析!J$48,"▲","-")),2)</f>
        <v>10.49</v>
      </c>
    </row>
    <row r="20" spans="1:11">
      <c r="A20" s="179" t="s">
        <v>54</v>
      </c>
      <c r="B20" s="179">
        <f>ROUND(VALUE(SUBSTITUTE(実質収支比率等に係る経年分析!F$47,"▲","-")),2)</f>
        <v>19.989999999999998</v>
      </c>
      <c r="C20" s="179">
        <f>ROUND(VALUE(SUBSTITUTE(実質収支比率等に係る経年分析!G$47,"▲","-")),2)</f>
        <v>19.71</v>
      </c>
      <c r="D20" s="179">
        <f>ROUND(VALUE(SUBSTITUTE(実質収支比率等に係る経年分析!H$47,"▲","-")),2)</f>
        <v>19.739999999999998</v>
      </c>
      <c r="E20" s="179">
        <f>ROUND(VALUE(SUBSTITUTE(実質収支比率等に係る経年分析!I$47,"▲","-")),2)</f>
        <v>25.9</v>
      </c>
      <c r="F20" s="179">
        <f>ROUND(VALUE(SUBSTITUTE(実質収支比率等に係る経年分析!J$47,"▲","-")),2)</f>
        <v>25.62</v>
      </c>
    </row>
    <row r="21" spans="1:11">
      <c r="A21" s="179" t="s">
        <v>55</v>
      </c>
      <c r="B21" s="179">
        <f>IF(ISNUMBER(VALUE(SUBSTITUTE(実質収支比率等に係る経年分析!F$49,"▲","-"))),ROUND(VALUE(SUBSTITUTE(実質収支比率等に係る経年分析!F$49,"▲","-")),2),NA())</f>
        <v>3.88</v>
      </c>
      <c r="C21" s="179">
        <f>IF(ISNUMBER(VALUE(SUBSTITUTE(実質収支比率等に係る経年分析!G$49,"▲","-"))),ROUND(VALUE(SUBSTITUTE(実質収支比率等に係る経年分析!G$49,"▲","-")),2),NA())</f>
        <v>-0.75</v>
      </c>
      <c r="D21" s="179">
        <f>IF(ISNUMBER(VALUE(SUBSTITUTE(実質収支比率等に係る経年分析!H$49,"▲","-"))),ROUND(VALUE(SUBSTITUTE(実質収支比率等に係る経年分析!H$49,"▲","-")),2),NA())</f>
        <v>1.1399999999999999</v>
      </c>
      <c r="E21" s="179">
        <f>IF(ISNUMBER(VALUE(SUBSTITUTE(実質収支比率等に係る経年分析!I$49,"▲","-"))),ROUND(VALUE(SUBSTITUTE(実質収支比率等に係る経年分析!I$49,"▲","-")),2),NA())</f>
        <v>5.5</v>
      </c>
      <c r="F21" s="179">
        <f>IF(ISNUMBER(VALUE(SUBSTITUTE(実質収支比率等に係る経年分析!J$49,"▲","-"))),ROUND(VALUE(SUBSTITUTE(実質収支比率等に係る経年分析!J$49,"▲","-")),2),NA())</f>
        <v>1.41</v>
      </c>
    </row>
    <row r="24" spans="1:11">
      <c r="A24" s="149" t="s">
        <v>56</v>
      </c>
    </row>
    <row r="25" spans="1:11">
      <c r="A25" s="180"/>
      <c r="B25" s="180" t="str">
        <f>連結実質赤字比率に係る赤字・黒字の構成分析!F$33</f>
        <v>H27</v>
      </c>
      <c r="C25" s="180"/>
      <c r="D25" s="180" t="str">
        <f>連結実質赤字比率に係る赤字・黒字の構成分析!G$33</f>
        <v>H28</v>
      </c>
      <c r="E25" s="180"/>
      <c r="F25" s="180" t="str">
        <f>連結実質赤字比率に係る赤字・黒字の構成分析!H$33</f>
        <v>H29</v>
      </c>
      <c r="G25" s="180"/>
      <c r="H25" s="180" t="str">
        <f>連結実質赤字比率に係る赤字・黒字の構成分析!I$33</f>
        <v>H30</v>
      </c>
      <c r="I25" s="180"/>
      <c r="J25" s="180" t="str">
        <f>連結実質赤字比率に係る赤字・黒字の構成分析!J$33</f>
        <v>R01</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後期高齢者医療事業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c r="A31" s="180" t="str">
        <f>IF(連結実質赤字比率に係る赤字・黒字の構成分析!C$39="",NA(),連結実質赤字比率に係る赤字・黒字の構成分析!C$39)</f>
        <v>駐車場事業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c r="A32" s="180" t="str">
        <f>IF(連結実質赤字比率に係る赤字・黒字の構成分析!C$38="",NA(),連結実質赤字比率に係る赤字・黒字の構成分析!C$38)</f>
        <v>介護保険事業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0.18</v>
      </c>
    </row>
    <row r="33" spans="1:16">
      <c r="A33" s="180" t="str">
        <f>IF(連結実質赤字比率に係る赤字・黒字の構成分析!C$37="",NA(),連結実質赤字比率に係る赤字・黒字の構成分析!C$37)</f>
        <v>国民健康保険事業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0.42</v>
      </c>
    </row>
    <row r="34" spans="1:16">
      <c r="A34" s="180" t="str">
        <f>IF(連結実質赤字比率に係る赤字・黒字の構成分析!C$36="",NA(),連結実質赤字比率に係る赤字・黒字の構成分析!C$36)</f>
        <v>下水道事業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0.52</v>
      </c>
    </row>
    <row r="35" spans="1:16">
      <c r="A35" s="180" t="str">
        <f>IF(連結実質赤字比率に係る赤字・黒字の構成分析!C$35="",NA(),連結実質赤字比率に係る赤字・黒字の構成分析!C$35)</f>
        <v>競輪事業</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0.28999999999999998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0.28000000000000003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0.25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0.62</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9.4700000000000006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8.43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9.49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9.18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10.48</v>
      </c>
    </row>
    <row r="39" spans="1:16">
      <c r="A39" s="149" t="s">
        <v>59</v>
      </c>
    </row>
    <row r="40" spans="1:16">
      <c r="A40" s="181"/>
      <c r="B40" s="181" t="str">
        <f>'実質公債費比率（分子）の構造'!K$44</f>
        <v>H27</v>
      </c>
      <c r="C40" s="181"/>
      <c r="D40" s="181"/>
      <c r="E40" s="181" t="str">
        <f>'実質公債費比率（分子）の構造'!L$44</f>
        <v>H28</v>
      </c>
      <c r="F40" s="181"/>
      <c r="G40" s="181"/>
      <c r="H40" s="181" t="str">
        <f>'実質公債費比率（分子）の構造'!M$44</f>
        <v>H29</v>
      </c>
      <c r="I40" s="181"/>
      <c r="J40" s="181"/>
      <c r="K40" s="181" t="str">
        <f>'実質公債費比率（分子）の構造'!N$44</f>
        <v>H30</v>
      </c>
      <c r="L40" s="181"/>
      <c r="M40" s="181"/>
      <c r="N40" s="181" t="str">
        <f>'実質公債費比率（分子）の構造'!O$44</f>
        <v>R01</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5161</v>
      </c>
      <c r="E42" s="181"/>
      <c r="F42" s="181"/>
      <c r="G42" s="181">
        <f>'実質公債費比率（分子）の構造'!L$52</f>
        <v>4833</v>
      </c>
      <c r="H42" s="181"/>
      <c r="I42" s="181"/>
      <c r="J42" s="181">
        <f>'実質公債費比率（分子）の構造'!M$52</f>
        <v>4739</v>
      </c>
      <c r="K42" s="181"/>
      <c r="L42" s="181"/>
      <c r="M42" s="181">
        <f>'実質公債費比率（分子）の構造'!N$52</f>
        <v>4592</v>
      </c>
      <c r="N42" s="181"/>
      <c r="O42" s="181"/>
      <c r="P42" s="181">
        <f>'実質公債費比率（分子）の構造'!O$52</f>
        <v>4204</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346</v>
      </c>
      <c r="C44" s="181"/>
      <c r="D44" s="181"/>
      <c r="E44" s="181">
        <f>'実質公債費比率（分子）の構造'!L$50</f>
        <v>739</v>
      </c>
      <c r="F44" s="181"/>
      <c r="G44" s="181"/>
      <c r="H44" s="181">
        <f>'実質公債費比率（分子）の構造'!M$50</f>
        <v>395</v>
      </c>
      <c r="I44" s="181"/>
      <c r="J44" s="181"/>
      <c r="K44" s="181">
        <f>'実質公債費比率（分子）の構造'!N$50</f>
        <v>248</v>
      </c>
      <c r="L44" s="181"/>
      <c r="M44" s="181"/>
      <c r="N44" s="181">
        <f>'実質公債費比率（分子）の構造'!O$50</f>
        <v>214</v>
      </c>
      <c r="O44" s="181"/>
      <c r="P44" s="181"/>
    </row>
    <row r="45" spans="1:16">
      <c r="A45" s="181" t="s">
        <v>65</v>
      </c>
      <c r="B45" s="181">
        <f>'実質公債費比率（分子）の構造'!K$49</f>
        <v>156</v>
      </c>
      <c r="C45" s="181"/>
      <c r="D45" s="181"/>
      <c r="E45" s="181">
        <f>'実質公債費比率（分子）の構造'!L$49</f>
        <v>125</v>
      </c>
      <c r="F45" s="181"/>
      <c r="G45" s="181"/>
      <c r="H45" s="181">
        <f>'実質公債費比率（分子）の構造'!M$49</f>
        <v>105</v>
      </c>
      <c r="I45" s="181"/>
      <c r="J45" s="181"/>
      <c r="K45" s="181">
        <f>'実質公債費比率（分子）の構造'!N$49</f>
        <v>91</v>
      </c>
      <c r="L45" s="181"/>
      <c r="M45" s="181"/>
      <c r="N45" s="181">
        <f>'実質公債費比率（分子）の構造'!O$49</f>
        <v>65</v>
      </c>
      <c r="O45" s="181"/>
      <c r="P45" s="181"/>
    </row>
    <row r="46" spans="1:16">
      <c r="A46" s="181" t="s">
        <v>66</v>
      </c>
      <c r="B46" s="181">
        <f>'実質公債費比率（分子）の構造'!K$48</f>
        <v>1314</v>
      </c>
      <c r="C46" s="181"/>
      <c r="D46" s="181"/>
      <c r="E46" s="181">
        <f>'実質公債費比率（分子）の構造'!L$48</f>
        <v>1259</v>
      </c>
      <c r="F46" s="181"/>
      <c r="G46" s="181"/>
      <c r="H46" s="181">
        <f>'実質公債費比率（分子）の構造'!M$48</f>
        <v>1197</v>
      </c>
      <c r="I46" s="181"/>
      <c r="J46" s="181"/>
      <c r="K46" s="181">
        <f>'実質公債費比率（分子）の構造'!N$48</f>
        <v>1122</v>
      </c>
      <c r="L46" s="181"/>
      <c r="M46" s="181"/>
      <c r="N46" s="181">
        <f>'実質公債費比率（分子）の構造'!O$48</f>
        <v>1105</v>
      </c>
      <c r="O46" s="181"/>
      <c r="P46" s="181"/>
    </row>
    <row r="47" spans="1:16">
      <c r="A47" s="181" t="s">
        <v>67</v>
      </c>
      <c r="B47" s="181">
        <f>'実質公債費比率（分子）の構造'!K$47</f>
        <v>17</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f>'実質公債費比率（分子）の構造'!K$46</f>
        <v>83</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3841</v>
      </c>
      <c r="C49" s="181"/>
      <c r="D49" s="181"/>
      <c r="E49" s="181">
        <f>'実質公債費比率（分子）の構造'!L$45</f>
        <v>4098</v>
      </c>
      <c r="F49" s="181"/>
      <c r="G49" s="181"/>
      <c r="H49" s="181">
        <f>'実質公債費比率（分子）の構造'!M$45</f>
        <v>4031</v>
      </c>
      <c r="I49" s="181"/>
      <c r="J49" s="181"/>
      <c r="K49" s="181">
        <f>'実質公債費比率（分子）の構造'!N$45</f>
        <v>4067</v>
      </c>
      <c r="L49" s="181"/>
      <c r="M49" s="181"/>
      <c r="N49" s="181">
        <f>'実質公債費比率（分子）の構造'!O$45</f>
        <v>3682</v>
      </c>
      <c r="O49" s="181"/>
      <c r="P49" s="181"/>
    </row>
    <row r="50" spans="1:16">
      <c r="A50" s="181" t="s">
        <v>70</v>
      </c>
      <c r="B50" s="181" t="e">
        <f>NA()</f>
        <v>#N/A</v>
      </c>
      <c r="C50" s="181">
        <f>IF(ISNUMBER('実質公債費比率（分子）の構造'!K$53),'実質公債費比率（分子）の構造'!K$53,NA())</f>
        <v>596</v>
      </c>
      <c r="D50" s="181" t="e">
        <f>NA()</f>
        <v>#N/A</v>
      </c>
      <c r="E50" s="181" t="e">
        <f>NA()</f>
        <v>#N/A</v>
      </c>
      <c r="F50" s="181">
        <f>IF(ISNUMBER('実質公債費比率（分子）の構造'!L$53),'実質公債費比率（分子）の構造'!L$53,NA())</f>
        <v>1388</v>
      </c>
      <c r="G50" s="181" t="e">
        <f>NA()</f>
        <v>#N/A</v>
      </c>
      <c r="H50" s="181" t="e">
        <f>NA()</f>
        <v>#N/A</v>
      </c>
      <c r="I50" s="181">
        <f>IF(ISNUMBER('実質公債費比率（分子）の構造'!M$53),'実質公債費比率（分子）の構造'!M$53,NA())</f>
        <v>989</v>
      </c>
      <c r="J50" s="181" t="e">
        <f>NA()</f>
        <v>#N/A</v>
      </c>
      <c r="K50" s="181" t="e">
        <f>NA()</f>
        <v>#N/A</v>
      </c>
      <c r="L50" s="181">
        <f>IF(ISNUMBER('実質公債費比率（分子）の構造'!N$53),'実質公債費比率（分子）の構造'!N$53,NA())</f>
        <v>936</v>
      </c>
      <c r="M50" s="181" t="e">
        <f>NA()</f>
        <v>#N/A</v>
      </c>
      <c r="N50" s="181" t="e">
        <f>NA()</f>
        <v>#N/A</v>
      </c>
      <c r="O50" s="181">
        <f>IF(ISNUMBER('実質公債費比率（分子）の構造'!O$53),'実質公債費比率（分子）の構造'!O$53,NA())</f>
        <v>862</v>
      </c>
      <c r="P50" s="181" t="e">
        <f>NA()</f>
        <v>#N/A</v>
      </c>
    </row>
    <row r="53" spans="1:16">
      <c r="A53" s="149" t="s">
        <v>71</v>
      </c>
    </row>
    <row r="54" spans="1:16">
      <c r="A54" s="180"/>
      <c r="B54" s="180" t="str">
        <f>'将来負担比率（分子）の構造'!I$40</f>
        <v>H27</v>
      </c>
      <c r="C54" s="180"/>
      <c r="D54" s="180"/>
      <c r="E54" s="180" t="str">
        <f>'将来負担比率（分子）の構造'!J$40</f>
        <v>H28</v>
      </c>
      <c r="F54" s="180"/>
      <c r="G54" s="180"/>
      <c r="H54" s="180" t="str">
        <f>'将来負担比率（分子）の構造'!K$40</f>
        <v>H29</v>
      </c>
      <c r="I54" s="180"/>
      <c r="J54" s="180"/>
      <c r="K54" s="180" t="str">
        <f>'将来負担比率（分子）の構造'!L$40</f>
        <v>H30</v>
      </c>
      <c r="L54" s="180"/>
      <c r="M54" s="180"/>
      <c r="N54" s="180" t="str">
        <f>'将来負担比率（分子）の構造'!M$40</f>
        <v>R01</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23623</v>
      </c>
      <c r="E56" s="180"/>
      <c r="F56" s="180"/>
      <c r="G56" s="180">
        <f>'将来負担比率（分子）の構造'!J$52</f>
        <v>21330</v>
      </c>
      <c r="H56" s="180"/>
      <c r="I56" s="180"/>
      <c r="J56" s="180">
        <f>'将来負担比率（分子）の構造'!K$52</f>
        <v>18676</v>
      </c>
      <c r="K56" s="180"/>
      <c r="L56" s="180"/>
      <c r="M56" s="180">
        <f>'将来負担比率（分子）の構造'!L$52</f>
        <v>16670</v>
      </c>
      <c r="N56" s="180"/>
      <c r="O56" s="180"/>
      <c r="P56" s="180">
        <f>'将来負担比率（分子）の構造'!M$52</f>
        <v>15086</v>
      </c>
    </row>
    <row r="57" spans="1:16">
      <c r="A57" s="180" t="s">
        <v>41</v>
      </c>
      <c r="B57" s="180"/>
      <c r="C57" s="180"/>
      <c r="D57" s="180">
        <f>'将来負担比率（分子）の構造'!I$51</f>
        <v>13847</v>
      </c>
      <c r="E57" s="180"/>
      <c r="F57" s="180"/>
      <c r="G57" s="180">
        <f>'将来負担比率（分子）の構造'!J$51</f>
        <v>12915</v>
      </c>
      <c r="H57" s="180"/>
      <c r="I57" s="180"/>
      <c r="J57" s="180">
        <f>'将来負担比率（分子）の構造'!K$51</f>
        <v>11676</v>
      </c>
      <c r="K57" s="180"/>
      <c r="L57" s="180"/>
      <c r="M57" s="180">
        <f>'将来負担比率（分子）の構造'!L$51</f>
        <v>10745</v>
      </c>
      <c r="N57" s="180"/>
      <c r="O57" s="180"/>
      <c r="P57" s="180">
        <f>'将来負担比率（分子）の構造'!M$51</f>
        <v>10896</v>
      </c>
    </row>
    <row r="58" spans="1:16">
      <c r="A58" s="180" t="s">
        <v>40</v>
      </c>
      <c r="B58" s="180"/>
      <c r="C58" s="180"/>
      <c r="D58" s="180">
        <f>'将来負担比率（分子）の構造'!I$50</f>
        <v>23024</v>
      </c>
      <c r="E58" s="180"/>
      <c r="F58" s="180"/>
      <c r="G58" s="180">
        <f>'将来負担比率（分子）の構造'!J$50</f>
        <v>23072</v>
      </c>
      <c r="H58" s="180"/>
      <c r="I58" s="180"/>
      <c r="J58" s="180">
        <f>'将来負担比率（分子）の構造'!K$50</f>
        <v>26219</v>
      </c>
      <c r="K58" s="180"/>
      <c r="L58" s="180"/>
      <c r="M58" s="180">
        <f>'将来負担比率（分子）の構造'!L$50</f>
        <v>29707</v>
      </c>
      <c r="N58" s="180"/>
      <c r="O58" s="180"/>
      <c r="P58" s="180">
        <f>'将来負担比率（分子）の構造'!M$50</f>
        <v>32808</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8379</v>
      </c>
      <c r="C62" s="180"/>
      <c r="D62" s="180"/>
      <c r="E62" s="180">
        <f>'将来負担比率（分子）の構造'!J$45</f>
        <v>8613</v>
      </c>
      <c r="F62" s="180"/>
      <c r="G62" s="180"/>
      <c r="H62" s="180">
        <f>'将来負担比率（分子）の構造'!K$45</f>
        <v>8889</v>
      </c>
      <c r="I62" s="180"/>
      <c r="J62" s="180"/>
      <c r="K62" s="180">
        <f>'将来負担比率（分子）の構造'!L$45</f>
        <v>8730</v>
      </c>
      <c r="L62" s="180"/>
      <c r="M62" s="180"/>
      <c r="N62" s="180">
        <f>'将来負担比率（分子）の構造'!M$45</f>
        <v>8733</v>
      </c>
      <c r="O62" s="180"/>
      <c r="P62" s="180"/>
    </row>
    <row r="63" spans="1:16">
      <c r="A63" s="180" t="s">
        <v>33</v>
      </c>
      <c r="B63" s="180">
        <f>'将来負担比率（分子）の構造'!I$44</f>
        <v>451</v>
      </c>
      <c r="C63" s="180"/>
      <c r="D63" s="180"/>
      <c r="E63" s="180">
        <f>'将来負担比率（分子）の構造'!J$44</f>
        <v>321</v>
      </c>
      <c r="F63" s="180"/>
      <c r="G63" s="180"/>
      <c r="H63" s="180">
        <f>'将来負担比率（分子）の構造'!K$44</f>
        <v>213</v>
      </c>
      <c r="I63" s="180"/>
      <c r="J63" s="180"/>
      <c r="K63" s="180">
        <f>'将来負担比率（分子）の構造'!L$44</f>
        <v>113</v>
      </c>
      <c r="L63" s="180"/>
      <c r="M63" s="180"/>
      <c r="N63" s="180">
        <f>'将来負担比率（分子）の構造'!M$44</f>
        <v>42</v>
      </c>
      <c r="O63" s="180"/>
      <c r="P63" s="180"/>
    </row>
    <row r="64" spans="1:16">
      <c r="A64" s="180" t="s">
        <v>32</v>
      </c>
      <c r="B64" s="180">
        <f>'将来負担比率（分子）の構造'!I$43</f>
        <v>9283</v>
      </c>
      <c r="C64" s="180"/>
      <c r="D64" s="180"/>
      <c r="E64" s="180">
        <f>'将来負担比率（分子）の構造'!J$43</f>
        <v>8657</v>
      </c>
      <c r="F64" s="180"/>
      <c r="G64" s="180"/>
      <c r="H64" s="180">
        <f>'将来負担比率（分子）の構造'!K$43</f>
        <v>7940</v>
      </c>
      <c r="I64" s="180"/>
      <c r="J64" s="180"/>
      <c r="K64" s="180">
        <f>'将来負担比率（分子）の構造'!L$43</f>
        <v>7426</v>
      </c>
      <c r="L64" s="180"/>
      <c r="M64" s="180"/>
      <c r="N64" s="180">
        <f>'将来負担比率（分子）の構造'!M$43</f>
        <v>7751</v>
      </c>
      <c r="O64" s="180"/>
      <c r="P64" s="180"/>
    </row>
    <row r="65" spans="1:16">
      <c r="A65" s="180" t="s">
        <v>31</v>
      </c>
      <c r="B65" s="180">
        <f>'将来負担比率（分子）の構造'!I$42</f>
        <v>2419</v>
      </c>
      <c r="C65" s="180"/>
      <c r="D65" s="180"/>
      <c r="E65" s="180">
        <f>'将来負担比率（分子）の構造'!J$42</f>
        <v>2130</v>
      </c>
      <c r="F65" s="180"/>
      <c r="G65" s="180"/>
      <c r="H65" s="180">
        <f>'将来負担比率（分子）の構造'!K$42</f>
        <v>1747</v>
      </c>
      <c r="I65" s="180"/>
      <c r="J65" s="180"/>
      <c r="K65" s="180">
        <f>'将来負担比率（分子）の構造'!L$42</f>
        <v>1806</v>
      </c>
      <c r="L65" s="180"/>
      <c r="M65" s="180"/>
      <c r="N65" s="180">
        <f>'将来負担比率（分子）の構造'!M$42</f>
        <v>1576</v>
      </c>
      <c r="O65" s="180"/>
      <c r="P65" s="180"/>
    </row>
    <row r="66" spans="1:16">
      <c r="A66" s="180" t="s">
        <v>30</v>
      </c>
      <c r="B66" s="180">
        <f>'将来負担比率（分子）の構造'!I$41</f>
        <v>30844</v>
      </c>
      <c r="C66" s="180"/>
      <c r="D66" s="180"/>
      <c r="E66" s="180">
        <f>'将来負担比率（分子）の構造'!J$41</f>
        <v>29276</v>
      </c>
      <c r="F66" s="180"/>
      <c r="G66" s="180"/>
      <c r="H66" s="180">
        <f>'将来負担比率（分子）の構造'!K$41</f>
        <v>26473</v>
      </c>
      <c r="I66" s="180"/>
      <c r="J66" s="180"/>
      <c r="K66" s="180">
        <f>'将来負担比率（分子）の構造'!L$41</f>
        <v>24708</v>
      </c>
      <c r="L66" s="180"/>
      <c r="M66" s="180"/>
      <c r="N66" s="180">
        <f>'将来負担比率（分子）の構造'!M$41</f>
        <v>23524</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H29</v>
      </c>
      <c r="C71" s="183" t="str">
        <f>基金残高に係る経年分析!G54</f>
        <v>H30</v>
      </c>
      <c r="D71" s="183" t="str">
        <f>基金残高に係る経年分析!H54</f>
        <v>R01</v>
      </c>
    </row>
    <row r="72" spans="1:16">
      <c r="A72" s="183" t="s">
        <v>76</v>
      </c>
      <c r="B72" s="184">
        <f>基金残高に係る経年分析!F55</f>
        <v>8134</v>
      </c>
      <c r="C72" s="184">
        <f>基金残高に係る経年分析!G55</f>
        <v>10545</v>
      </c>
      <c r="D72" s="184">
        <f>基金残高に係る経年分析!H55</f>
        <v>10548</v>
      </c>
    </row>
    <row r="73" spans="1:16">
      <c r="A73" s="183" t="s">
        <v>77</v>
      </c>
      <c r="B73" s="184" t="str">
        <f>基金残高に係る経年分析!F56</f>
        <v>-</v>
      </c>
      <c r="C73" s="184" t="str">
        <f>基金残高に係る経年分析!G56</f>
        <v>-</v>
      </c>
      <c r="D73" s="184" t="str">
        <f>基金残高に係る経年分析!H56</f>
        <v>-</v>
      </c>
    </row>
    <row r="74" spans="1:16">
      <c r="A74" s="183" t="s">
        <v>78</v>
      </c>
      <c r="B74" s="184">
        <f>基金残高に係る経年分析!F57</f>
        <v>12561</v>
      </c>
      <c r="C74" s="184">
        <f>基金残高に係る経年分析!G57</f>
        <v>12933</v>
      </c>
      <c r="D74" s="184">
        <f>基金残高に係る経年分析!H57</f>
        <v>15150</v>
      </c>
    </row>
  </sheetData>
  <sheetProtection algorithmName="SHA-512" hashValue="Fh+jrrqYuqjf7PGo2Y1mPKDBJryUxHCPEDUzQeHf/ekU6yJDAa14i27ugVM6JXMonUC84BFudYokgtk+3/U/7w==" saltValue="fkLdC6UPQ+Bfe3OdH6KG2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9" t="s">
        <v>211</v>
      </c>
      <c r="DI1" s="660"/>
      <c r="DJ1" s="660"/>
      <c r="DK1" s="660"/>
      <c r="DL1" s="660"/>
      <c r="DM1" s="660"/>
      <c r="DN1" s="661"/>
      <c r="DO1" s="225"/>
      <c r="DP1" s="659" t="s">
        <v>212</v>
      </c>
      <c r="DQ1" s="660"/>
      <c r="DR1" s="660"/>
      <c r="DS1" s="660"/>
      <c r="DT1" s="660"/>
      <c r="DU1" s="660"/>
      <c r="DV1" s="660"/>
      <c r="DW1" s="660"/>
      <c r="DX1" s="660"/>
      <c r="DY1" s="660"/>
      <c r="DZ1" s="660"/>
      <c r="EA1" s="660"/>
      <c r="EB1" s="660"/>
      <c r="EC1" s="661"/>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29" customFormat="1" ht="11.25" customHeight="1">
      <c r="B5" s="669" t="s">
        <v>224</v>
      </c>
      <c r="C5" s="670"/>
      <c r="D5" s="670"/>
      <c r="E5" s="670"/>
      <c r="F5" s="670"/>
      <c r="G5" s="670"/>
      <c r="H5" s="670"/>
      <c r="I5" s="670"/>
      <c r="J5" s="670"/>
      <c r="K5" s="670"/>
      <c r="L5" s="670"/>
      <c r="M5" s="670"/>
      <c r="N5" s="670"/>
      <c r="O5" s="670"/>
      <c r="P5" s="670"/>
      <c r="Q5" s="671"/>
      <c r="R5" s="672">
        <v>40705451</v>
      </c>
      <c r="S5" s="673"/>
      <c r="T5" s="673"/>
      <c r="U5" s="673"/>
      <c r="V5" s="673"/>
      <c r="W5" s="673"/>
      <c r="X5" s="673"/>
      <c r="Y5" s="674"/>
      <c r="Z5" s="675">
        <v>50.5</v>
      </c>
      <c r="AA5" s="675"/>
      <c r="AB5" s="675"/>
      <c r="AC5" s="675"/>
      <c r="AD5" s="676">
        <v>37581429</v>
      </c>
      <c r="AE5" s="676"/>
      <c r="AF5" s="676"/>
      <c r="AG5" s="676"/>
      <c r="AH5" s="676"/>
      <c r="AI5" s="676"/>
      <c r="AJ5" s="676"/>
      <c r="AK5" s="676"/>
      <c r="AL5" s="677">
        <v>88.2</v>
      </c>
      <c r="AM5" s="678"/>
      <c r="AN5" s="678"/>
      <c r="AO5" s="679"/>
      <c r="AP5" s="669" t="s">
        <v>225</v>
      </c>
      <c r="AQ5" s="670"/>
      <c r="AR5" s="670"/>
      <c r="AS5" s="670"/>
      <c r="AT5" s="670"/>
      <c r="AU5" s="670"/>
      <c r="AV5" s="670"/>
      <c r="AW5" s="670"/>
      <c r="AX5" s="670"/>
      <c r="AY5" s="670"/>
      <c r="AZ5" s="670"/>
      <c r="BA5" s="670"/>
      <c r="BB5" s="670"/>
      <c r="BC5" s="670"/>
      <c r="BD5" s="670"/>
      <c r="BE5" s="670"/>
      <c r="BF5" s="671"/>
      <c r="BG5" s="683">
        <v>37581429</v>
      </c>
      <c r="BH5" s="684"/>
      <c r="BI5" s="684"/>
      <c r="BJ5" s="684"/>
      <c r="BK5" s="684"/>
      <c r="BL5" s="684"/>
      <c r="BM5" s="684"/>
      <c r="BN5" s="685"/>
      <c r="BO5" s="686">
        <v>92.3</v>
      </c>
      <c r="BP5" s="686"/>
      <c r="BQ5" s="686"/>
      <c r="BR5" s="686"/>
      <c r="BS5" s="687">
        <v>559357</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c r="B6" s="680" t="s">
        <v>229</v>
      </c>
      <c r="C6" s="681"/>
      <c r="D6" s="681"/>
      <c r="E6" s="681"/>
      <c r="F6" s="681"/>
      <c r="G6" s="681"/>
      <c r="H6" s="681"/>
      <c r="I6" s="681"/>
      <c r="J6" s="681"/>
      <c r="K6" s="681"/>
      <c r="L6" s="681"/>
      <c r="M6" s="681"/>
      <c r="N6" s="681"/>
      <c r="O6" s="681"/>
      <c r="P6" s="681"/>
      <c r="Q6" s="682"/>
      <c r="R6" s="683">
        <v>271948</v>
      </c>
      <c r="S6" s="684"/>
      <c r="T6" s="684"/>
      <c r="U6" s="684"/>
      <c r="V6" s="684"/>
      <c r="W6" s="684"/>
      <c r="X6" s="684"/>
      <c r="Y6" s="685"/>
      <c r="Z6" s="686">
        <v>0.3</v>
      </c>
      <c r="AA6" s="686"/>
      <c r="AB6" s="686"/>
      <c r="AC6" s="686"/>
      <c r="AD6" s="687">
        <v>271948</v>
      </c>
      <c r="AE6" s="687"/>
      <c r="AF6" s="687"/>
      <c r="AG6" s="687"/>
      <c r="AH6" s="687"/>
      <c r="AI6" s="687"/>
      <c r="AJ6" s="687"/>
      <c r="AK6" s="687"/>
      <c r="AL6" s="688">
        <v>0.6</v>
      </c>
      <c r="AM6" s="689"/>
      <c r="AN6" s="689"/>
      <c r="AO6" s="690"/>
      <c r="AP6" s="680" t="s">
        <v>230</v>
      </c>
      <c r="AQ6" s="681"/>
      <c r="AR6" s="681"/>
      <c r="AS6" s="681"/>
      <c r="AT6" s="681"/>
      <c r="AU6" s="681"/>
      <c r="AV6" s="681"/>
      <c r="AW6" s="681"/>
      <c r="AX6" s="681"/>
      <c r="AY6" s="681"/>
      <c r="AZ6" s="681"/>
      <c r="BA6" s="681"/>
      <c r="BB6" s="681"/>
      <c r="BC6" s="681"/>
      <c r="BD6" s="681"/>
      <c r="BE6" s="681"/>
      <c r="BF6" s="682"/>
      <c r="BG6" s="683">
        <v>37581429</v>
      </c>
      <c r="BH6" s="684"/>
      <c r="BI6" s="684"/>
      <c r="BJ6" s="684"/>
      <c r="BK6" s="684"/>
      <c r="BL6" s="684"/>
      <c r="BM6" s="684"/>
      <c r="BN6" s="685"/>
      <c r="BO6" s="686">
        <v>92.3</v>
      </c>
      <c r="BP6" s="686"/>
      <c r="BQ6" s="686"/>
      <c r="BR6" s="686"/>
      <c r="BS6" s="687">
        <v>559357</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459415</v>
      </c>
      <c r="CS6" s="684"/>
      <c r="CT6" s="684"/>
      <c r="CU6" s="684"/>
      <c r="CV6" s="684"/>
      <c r="CW6" s="684"/>
      <c r="CX6" s="684"/>
      <c r="CY6" s="685"/>
      <c r="CZ6" s="677">
        <v>0.6</v>
      </c>
      <c r="DA6" s="678"/>
      <c r="DB6" s="678"/>
      <c r="DC6" s="697"/>
      <c r="DD6" s="692" t="s">
        <v>137</v>
      </c>
      <c r="DE6" s="684"/>
      <c r="DF6" s="684"/>
      <c r="DG6" s="684"/>
      <c r="DH6" s="684"/>
      <c r="DI6" s="684"/>
      <c r="DJ6" s="684"/>
      <c r="DK6" s="684"/>
      <c r="DL6" s="684"/>
      <c r="DM6" s="684"/>
      <c r="DN6" s="684"/>
      <c r="DO6" s="684"/>
      <c r="DP6" s="685"/>
      <c r="DQ6" s="692">
        <v>459349</v>
      </c>
      <c r="DR6" s="684"/>
      <c r="DS6" s="684"/>
      <c r="DT6" s="684"/>
      <c r="DU6" s="684"/>
      <c r="DV6" s="684"/>
      <c r="DW6" s="684"/>
      <c r="DX6" s="684"/>
      <c r="DY6" s="684"/>
      <c r="DZ6" s="684"/>
      <c r="EA6" s="684"/>
      <c r="EB6" s="684"/>
      <c r="EC6" s="693"/>
    </row>
    <row r="7" spans="2:143" ht="11.25" customHeight="1">
      <c r="B7" s="680" t="s">
        <v>232</v>
      </c>
      <c r="C7" s="681"/>
      <c r="D7" s="681"/>
      <c r="E7" s="681"/>
      <c r="F7" s="681"/>
      <c r="G7" s="681"/>
      <c r="H7" s="681"/>
      <c r="I7" s="681"/>
      <c r="J7" s="681"/>
      <c r="K7" s="681"/>
      <c r="L7" s="681"/>
      <c r="M7" s="681"/>
      <c r="N7" s="681"/>
      <c r="O7" s="681"/>
      <c r="P7" s="681"/>
      <c r="Q7" s="682"/>
      <c r="R7" s="683">
        <v>43005</v>
      </c>
      <c r="S7" s="684"/>
      <c r="T7" s="684"/>
      <c r="U7" s="684"/>
      <c r="V7" s="684"/>
      <c r="W7" s="684"/>
      <c r="X7" s="684"/>
      <c r="Y7" s="685"/>
      <c r="Z7" s="686">
        <v>0.1</v>
      </c>
      <c r="AA7" s="686"/>
      <c r="AB7" s="686"/>
      <c r="AC7" s="686"/>
      <c r="AD7" s="687">
        <v>43005</v>
      </c>
      <c r="AE7" s="687"/>
      <c r="AF7" s="687"/>
      <c r="AG7" s="687"/>
      <c r="AH7" s="687"/>
      <c r="AI7" s="687"/>
      <c r="AJ7" s="687"/>
      <c r="AK7" s="687"/>
      <c r="AL7" s="688">
        <v>0.1</v>
      </c>
      <c r="AM7" s="689"/>
      <c r="AN7" s="689"/>
      <c r="AO7" s="690"/>
      <c r="AP7" s="680" t="s">
        <v>233</v>
      </c>
      <c r="AQ7" s="681"/>
      <c r="AR7" s="681"/>
      <c r="AS7" s="681"/>
      <c r="AT7" s="681"/>
      <c r="AU7" s="681"/>
      <c r="AV7" s="681"/>
      <c r="AW7" s="681"/>
      <c r="AX7" s="681"/>
      <c r="AY7" s="681"/>
      <c r="AZ7" s="681"/>
      <c r="BA7" s="681"/>
      <c r="BB7" s="681"/>
      <c r="BC7" s="681"/>
      <c r="BD7" s="681"/>
      <c r="BE7" s="681"/>
      <c r="BF7" s="682"/>
      <c r="BG7" s="683">
        <v>18096012</v>
      </c>
      <c r="BH7" s="684"/>
      <c r="BI7" s="684"/>
      <c r="BJ7" s="684"/>
      <c r="BK7" s="684"/>
      <c r="BL7" s="684"/>
      <c r="BM7" s="684"/>
      <c r="BN7" s="685"/>
      <c r="BO7" s="686">
        <v>44.5</v>
      </c>
      <c r="BP7" s="686"/>
      <c r="BQ7" s="686"/>
      <c r="BR7" s="686"/>
      <c r="BS7" s="687">
        <v>559357</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8589935</v>
      </c>
      <c r="CS7" s="684"/>
      <c r="CT7" s="684"/>
      <c r="CU7" s="684"/>
      <c r="CV7" s="684"/>
      <c r="CW7" s="684"/>
      <c r="CX7" s="684"/>
      <c r="CY7" s="685"/>
      <c r="CZ7" s="686">
        <v>11.4</v>
      </c>
      <c r="DA7" s="686"/>
      <c r="DB7" s="686"/>
      <c r="DC7" s="686"/>
      <c r="DD7" s="692">
        <v>385772</v>
      </c>
      <c r="DE7" s="684"/>
      <c r="DF7" s="684"/>
      <c r="DG7" s="684"/>
      <c r="DH7" s="684"/>
      <c r="DI7" s="684"/>
      <c r="DJ7" s="684"/>
      <c r="DK7" s="684"/>
      <c r="DL7" s="684"/>
      <c r="DM7" s="684"/>
      <c r="DN7" s="684"/>
      <c r="DO7" s="684"/>
      <c r="DP7" s="685"/>
      <c r="DQ7" s="692">
        <v>7256125</v>
      </c>
      <c r="DR7" s="684"/>
      <c r="DS7" s="684"/>
      <c r="DT7" s="684"/>
      <c r="DU7" s="684"/>
      <c r="DV7" s="684"/>
      <c r="DW7" s="684"/>
      <c r="DX7" s="684"/>
      <c r="DY7" s="684"/>
      <c r="DZ7" s="684"/>
      <c r="EA7" s="684"/>
      <c r="EB7" s="684"/>
      <c r="EC7" s="693"/>
    </row>
    <row r="8" spans="2:143" ht="11.25" customHeight="1">
      <c r="B8" s="680" t="s">
        <v>235</v>
      </c>
      <c r="C8" s="681"/>
      <c r="D8" s="681"/>
      <c r="E8" s="681"/>
      <c r="F8" s="681"/>
      <c r="G8" s="681"/>
      <c r="H8" s="681"/>
      <c r="I8" s="681"/>
      <c r="J8" s="681"/>
      <c r="K8" s="681"/>
      <c r="L8" s="681"/>
      <c r="M8" s="681"/>
      <c r="N8" s="681"/>
      <c r="O8" s="681"/>
      <c r="P8" s="681"/>
      <c r="Q8" s="682"/>
      <c r="R8" s="683">
        <v>213941</v>
      </c>
      <c r="S8" s="684"/>
      <c r="T8" s="684"/>
      <c r="U8" s="684"/>
      <c r="V8" s="684"/>
      <c r="W8" s="684"/>
      <c r="X8" s="684"/>
      <c r="Y8" s="685"/>
      <c r="Z8" s="686">
        <v>0.3</v>
      </c>
      <c r="AA8" s="686"/>
      <c r="AB8" s="686"/>
      <c r="AC8" s="686"/>
      <c r="AD8" s="687">
        <v>213941</v>
      </c>
      <c r="AE8" s="687"/>
      <c r="AF8" s="687"/>
      <c r="AG8" s="687"/>
      <c r="AH8" s="687"/>
      <c r="AI8" s="687"/>
      <c r="AJ8" s="687"/>
      <c r="AK8" s="687"/>
      <c r="AL8" s="688">
        <v>0.5</v>
      </c>
      <c r="AM8" s="689"/>
      <c r="AN8" s="689"/>
      <c r="AO8" s="690"/>
      <c r="AP8" s="680" t="s">
        <v>236</v>
      </c>
      <c r="AQ8" s="681"/>
      <c r="AR8" s="681"/>
      <c r="AS8" s="681"/>
      <c r="AT8" s="681"/>
      <c r="AU8" s="681"/>
      <c r="AV8" s="681"/>
      <c r="AW8" s="681"/>
      <c r="AX8" s="681"/>
      <c r="AY8" s="681"/>
      <c r="AZ8" s="681"/>
      <c r="BA8" s="681"/>
      <c r="BB8" s="681"/>
      <c r="BC8" s="681"/>
      <c r="BD8" s="681"/>
      <c r="BE8" s="681"/>
      <c r="BF8" s="682"/>
      <c r="BG8" s="683">
        <v>335420</v>
      </c>
      <c r="BH8" s="684"/>
      <c r="BI8" s="684"/>
      <c r="BJ8" s="684"/>
      <c r="BK8" s="684"/>
      <c r="BL8" s="684"/>
      <c r="BM8" s="684"/>
      <c r="BN8" s="685"/>
      <c r="BO8" s="686">
        <v>0.8</v>
      </c>
      <c r="BP8" s="686"/>
      <c r="BQ8" s="686"/>
      <c r="BR8" s="686"/>
      <c r="BS8" s="692" t="s">
        <v>173</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38479910</v>
      </c>
      <c r="CS8" s="684"/>
      <c r="CT8" s="684"/>
      <c r="CU8" s="684"/>
      <c r="CV8" s="684"/>
      <c r="CW8" s="684"/>
      <c r="CX8" s="684"/>
      <c r="CY8" s="685"/>
      <c r="CZ8" s="686">
        <v>50.9</v>
      </c>
      <c r="DA8" s="686"/>
      <c r="DB8" s="686"/>
      <c r="DC8" s="686"/>
      <c r="DD8" s="692">
        <v>372429</v>
      </c>
      <c r="DE8" s="684"/>
      <c r="DF8" s="684"/>
      <c r="DG8" s="684"/>
      <c r="DH8" s="684"/>
      <c r="DI8" s="684"/>
      <c r="DJ8" s="684"/>
      <c r="DK8" s="684"/>
      <c r="DL8" s="684"/>
      <c r="DM8" s="684"/>
      <c r="DN8" s="684"/>
      <c r="DO8" s="684"/>
      <c r="DP8" s="685"/>
      <c r="DQ8" s="692">
        <v>16812519</v>
      </c>
      <c r="DR8" s="684"/>
      <c r="DS8" s="684"/>
      <c r="DT8" s="684"/>
      <c r="DU8" s="684"/>
      <c r="DV8" s="684"/>
      <c r="DW8" s="684"/>
      <c r="DX8" s="684"/>
      <c r="DY8" s="684"/>
      <c r="DZ8" s="684"/>
      <c r="EA8" s="684"/>
      <c r="EB8" s="684"/>
      <c r="EC8" s="693"/>
    </row>
    <row r="9" spans="2:143" ht="11.25" customHeight="1">
      <c r="B9" s="680" t="s">
        <v>238</v>
      </c>
      <c r="C9" s="681"/>
      <c r="D9" s="681"/>
      <c r="E9" s="681"/>
      <c r="F9" s="681"/>
      <c r="G9" s="681"/>
      <c r="H9" s="681"/>
      <c r="I9" s="681"/>
      <c r="J9" s="681"/>
      <c r="K9" s="681"/>
      <c r="L9" s="681"/>
      <c r="M9" s="681"/>
      <c r="N9" s="681"/>
      <c r="O9" s="681"/>
      <c r="P9" s="681"/>
      <c r="Q9" s="682"/>
      <c r="R9" s="683">
        <v>132097</v>
      </c>
      <c r="S9" s="684"/>
      <c r="T9" s="684"/>
      <c r="U9" s="684"/>
      <c r="V9" s="684"/>
      <c r="W9" s="684"/>
      <c r="X9" s="684"/>
      <c r="Y9" s="685"/>
      <c r="Z9" s="686">
        <v>0.2</v>
      </c>
      <c r="AA9" s="686"/>
      <c r="AB9" s="686"/>
      <c r="AC9" s="686"/>
      <c r="AD9" s="687">
        <v>132097</v>
      </c>
      <c r="AE9" s="687"/>
      <c r="AF9" s="687"/>
      <c r="AG9" s="687"/>
      <c r="AH9" s="687"/>
      <c r="AI9" s="687"/>
      <c r="AJ9" s="687"/>
      <c r="AK9" s="687"/>
      <c r="AL9" s="688">
        <v>0.3</v>
      </c>
      <c r="AM9" s="689"/>
      <c r="AN9" s="689"/>
      <c r="AO9" s="690"/>
      <c r="AP9" s="680" t="s">
        <v>239</v>
      </c>
      <c r="AQ9" s="681"/>
      <c r="AR9" s="681"/>
      <c r="AS9" s="681"/>
      <c r="AT9" s="681"/>
      <c r="AU9" s="681"/>
      <c r="AV9" s="681"/>
      <c r="AW9" s="681"/>
      <c r="AX9" s="681"/>
      <c r="AY9" s="681"/>
      <c r="AZ9" s="681"/>
      <c r="BA9" s="681"/>
      <c r="BB9" s="681"/>
      <c r="BC9" s="681"/>
      <c r="BD9" s="681"/>
      <c r="BE9" s="681"/>
      <c r="BF9" s="682"/>
      <c r="BG9" s="683">
        <v>13081400</v>
      </c>
      <c r="BH9" s="684"/>
      <c r="BI9" s="684"/>
      <c r="BJ9" s="684"/>
      <c r="BK9" s="684"/>
      <c r="BL9" s="684"/>
      <c r="BM9" s="684"/>
      <c r="BN9" s="685"/>
      <c r="BO9" s="686">
        <v>32.1</v>
      </c>
      <c r="BP9" s="686"/>
      <c r="BQ9" s="686"/>
      <c r="BR9" s="686"/>
      <c r="BS9" s="692" t="s">
        <v>173</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5339730</v>
      </c>
      <c r="CS9" s="684"/>
      <c r="CT9" s="684"/>
      <c r="CU9" s="684"/>
      <c r="CV9" s="684"/>
      <c r="CW9" s="684"/>
      <c r="CX9" s="684"/>
      <c r="CY9" s="685"/>
      <c r="CZ9" s="686">
        <v>7.1</v>
      </c>
      <c r="DA9" s="686"/>
      <c r="DB9" s="686"/>
      <c r="DC9" s="686"/>
      <c r="DD9" s="692">
        <v>473880</v>
      </c>
      <c r="DE9" s="684"/>
      <c r="DF9" s="684"/>
      <c r="DG9" s="684"/>
      <c r="DH9" s="684"/>
      <c r="DI9" s="684"/>
      <c r="DJ9" s="684"/>
      <c r="DK9" s="684"/>
      <c r="DL9" s="684"/>
      <c r="DM9" s="684"/>
      <c r="DN9" s="684"/>
      <c r="DO9" s="684"/>
      <c r="DP9" s="685"/>
      <c r="DQ9" s="692">
        <v>4306066</v>
      </c>
      <c r="DR9" s="684"/>
      <c r="DS9" s="684"/>
      <c r="DT9" s="684"/>
      <c r="DU9" s="684"/>
      <c r="DV9" s="684"/>
      <c r="DW9" s="684"/>
      <c r="DX9" s="684"/>
      <c r="DY9" s="684"/>
      <c r="DZ9" s="684"/>
      <c r="EA9" s="684"/>
      <c r="EB9" s="684"/>
      <c r="EC9" s="693"/>
    </row>
    <row r="10" spans="2:143" ht="11.25" customHeight="1">
      <c r="B10" s="680" t="s">
        <v>241</v>
      </c>
      <c r="C10" s="681"/>
      <c r="D10" s="681"/>
      <c r="E10" s="681"/>
      <c r="F10" s="681"/>
      <c r="G10" s="681"/>
      <c r="H10" s="681"/>
      <c r="I10" s="681"/>
      <c r="J10" s="681"/>
      <c r="K10" s="681"/>
      <c r="L10" s="681"/>
      <c r="M10" s="681"/>
      <c r="N10" s="681"/>
      <c r="O10" s="681"/>
      <c r="P10" s="681"/>
      <c r="Q10" s="682"/>
      <c r="R10" s="683" t="s">
        <v>173</v>
      </c>
      <c r="S10" s="684"/>
      <c r="T10" s="684"/>
      <c r="U10" s="684"/>
      <c r="V10" s="684"/>
      <c r="W10" s="684"/>
      <c r="X10" s="684"/>
      <c r="Y10" s="685"/>
      <c r="Z10" s="686" t="s">
        <v>173</v>
      </c>
      <c r="AA10" s="686"/>
      <c r="AB10" s="686"/>
      <c r="AC10" s="686"/>
      <c r="AD10" s="687" t="s">
        <v>173</v>
      </c>
      <c r="AE10" s="687"/>
      <c r="AF10" s="687"/>
      <c r="AG10" s="687"/>
      <c r="AH10" s="687"/>
      <c r="AI10" s="687"/>
      <c r="AJ10" s="687"/>
      <c r="AK10" s="687"/>
      <c r="AL10" s="688" t="s">
        <v>173</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1026123</v>
      </c>
      <c r="BH10" s="684"/>
      <c r="BI10" s="684"/>
      <c r="BJ10" s="684"/>
      <c r="BK10" s="684"/>
      <c r="BL10" s="684"/>
      <c r="BM10" s="684"/>
      <c r="BN10" s="685"/>
      <c r="BO10" s="686">
        <v>2.5</v>
      </c>
      <c r="BP10" s="686"/>
      <c r="BQ10" s="686"/>
      <c r="BR10" s="686"/>
      <c r="BS10" s="692" t="s">
        <v>173</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587350</v>
      </c>
      <c r="CS10" s="684"/>
      <c r="CT10" s="684"/>
      <c r="CU10" s="684"/>
      <c r="CV10" s="684"/>
      <c r="CW10" s="684"/>
      <c r="CX10" s="684"/>
      <c r="CY10" s="685"/>
      <c r="CZ10" s="686">
        <v>0.8</v>
      </c>
      <c r="DA10" s="686"/>
      <c r="DB10" s="686"/>
      <c r="DC10" s="686"/>
      <c r="DD10" s="692" t="s">
        <v>173</v>
      </c>
      <c r="DE10" s="684"/>
      <c r="DF10" s="684"/>
      <c r="DG10" s="684"/>
      <c r="DH10" s="684"/>
      <c r="DI10" s="684"/>
      <c r="DJ10" s="684"/>
      <c r="DK10" s="684"/>
      <c r="DL10" s="684"/>
      <c r="DM10" s="684"/>
      <c r="DN10" s="684"/>
      <c r="DO10" s="684"/>
      <c r="DP10" s="685"/>
      <c r="DQ10" s="692">
        <v>537027</v>
      </c>
      <c r="DR10" s="684"/>
      <c r="DS10" s="684"/>
      <c r="DT10" s="684"/>
      <c r="DU10" s="684"/>
      <c r="DV10" s="684"/>
      <c r="DW10" s="684"/>
      <c r="DX10" s="684"/>
      <c r="DY10" s="684"/>
      <c r="DZ10" s="684"/>
      <c r="EA10" s="684"/>
      <c r="EB10" s="684"/>
      <c r="EC10" s="693"/>
    </row>
    <row r="11" spans="2:143" ht="11.25" customHeight="1">
      <c r="B11" s="680" t="s">
        <v>244</v>
      </c>
      <c r="C11" s="681"/>
      <c r="D11" s="681"/>
      <c r="E11" s="681"/>
      <c r="F11" s="681"/>
      <c r="G11" s="681"/>
      <c r="H11" s="681"/>
      <c r="I11" s="681"/>
      <c r="J11" s="681"/>
      <c r="K11" s="681"/>
      <c r="L11" s="681"/>
      <c r="M11" s="681"/>
      <c r="N11" s="681"/>
      <c r="O11" s="681"/>
      <c r="P11" s="681"/>
      <c r="Q11" s="682"/>
      <c r="R11" s="683">
        <v>3392665</v>
      </c>
      <c r="S11" s="684"/>
      <c r="T11" s="684"/>
      <c r="U11" s="684"/>
      <c r="V11" s="684"/>
      <c r="W11" s="684"/>
      <c r="X11" s="684"/>
      <c r="Y11" s="685"/>
      <c r="Z11" s="688">
        <v>4.2</v>
      </c>
      <c r="AA11" s="689"/>
      <c r="AB11" s="689"/>
      <c r="AC11" s="701"/>
      <c r="AD11" s="692">
        <v>3392665</v>
      </c>
      <c r="AE11" s="684"/>
      <c r="AF11" s="684"/>
      <c r="AG11" s="684"/>
      <c r="AH11" s="684"/>
      <c r="AI11" s="684"/>
      <c r="AJ11" s="684"/>
      <c r="AK11" s="685"/>
      <c r="AL11" s="688">
        <v>8</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3653069</v>
      </c>
      <c r="BH11" s="684"/>
      <c r="BI11" s="684"/>
      <c r="BJ11" s="684"/>
      <c r="BK11" s="684"/>
      <c r="BL11" s="684"/>
      <c r="BM11" s="684"/>
      <c r="BN11" s="685"/>
      <c r="BO11" s="686">
        <v>9</v>
      </c>
      <c r="BP11" s="686"/>
      <c r="BQ11" s="686"/>
      <c r="BR11" s="686"/>
      <c r="BS11" s="692">
        <v>559357</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197104</v>
      </c>
      <c r="CS11" s="684"/>
      <c r="CT11" s="684"/>
      <c r="CU11" s="684"/>
      <c r="CV11" s="684"/>
      <c r="CW11" s="684"/>
      <c r="CX11" s="684"/>
      <c r="CY11" s="685"/>
      <c r="CZ11" s="686">
        <v>0.3</v>
      </c>
      <c r="DA11" s="686"/>
      <c r="DB11" s="686"/>
      <c r="DC11" s="686"/>
      <c r="DD11" s="692">
        <v>100365</v>
      </c>
      <c r="DE11" s="684"/>
      <c r="DF11" s="684"/>
      <c r="DG11" s="684"/>
      <c r="DH11" s="684"/>
      <c r="DI11" s="684"/>
      <c r="DJ11" s="684"/>
      <c r="DK11" s="684"/>
      <c r="DL11" s="684"/>
      <c r="DM11" s="684"/>
      <c r="DN11" s="684"/>
      <c r="DO11" s="684"/>
      <c r="DP11" s="685"/>
      <c r="DQ11" s="692">
        <v>105310</v>
      </c>
      <c r="DR11" s="684"/>
      <c r="DS11" s="684"/>
      <c r="DT11" s="684"/>
      <c r="DU11" s="684"/>
      <c r="DV11" s="684"/>
      <c r="DW11" s="684"/>
      <c r="DX11" s="684"/>
      <c r="DY11" s="684"/>
      <c r="DZ11" s="684"/>
      <c r="EA11" s="684"/>
      <c r="EB11" s="684"/>
      <c r="EC11" s="693"/>
    </row>
    <row r="12" spans="2:143" ht="11.25" customHeight="1">
      <c r="B12" s="680" t="s">
        <v>247</v>
      </c>
      <c r="C12" s="681"/>
      <c r="D12" s="681"/>
      <c r="E12" s="681"/>
      <c r="F12" s="681"/>
      <c r="G12" s="681"/>
      <c r="H12" s="681"/>
      <c r="I12" s="681"/>
      <c r="J12" s="681"/>
      <c r="K12" s="681"/>
      <c r="L12" s="681"/>
      <c r="M12" s="681"/>
      <c r="N12" s="681"/>
      <c r="O12" s="681"/>
      <c r="P12" s="681"/>
      <c r="Q12" s="682"/>
      <c r="R12" s="683" t="s">
        <v>173</v>
      </c>
      <c r="S12" s="684"/>
      <c r="T12" s="684"/>
      <c r="U12" s="684"/>
      <c r="V12" s="684"/>
      <c r="W12" s="684"/>
      <c r="X12" s="684"/>
      <c r="Y12" s="685"/>
      <c r="Z12" s="686" t="s">
        <v>173</v>
      </c>
      <c r="AA12" s="686"/>
      <c r="AB12" s="686"/>
      <c r="AC12" s="686"/>
      <c r="AD12" s="687" t="s">
        <v>173</v>
      </c>
      <c r="AE12" s="687"/>
      <c r="AF12" s="687"/>
      <c r="AG12" s="687"/>
      <c r="AH12" s="687"/>
      <c r="AI12" s="687"/>
      <c r="AJ12" s="687"/>
      <c r="AK12" s="687"/>
      <c r="AL12" s="688" t="s">
        <v>173</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18026120</v>
      </c>
      <c r="BH12" s="684"/>
      <c r="BI12" s="684"/>
      <c r="BJ12" s="684"/>
      <c r="BK12" s="684"/>
      <c r="BL12" s="684"/>
      <c r="BM12" s="684"/>
      <c r="BN12" s="685"/>
      <c r="BO12" s="686">
        <v>44.3</v>
      </c>
      <c r="BP12" s="686"/>
      <c r="BQ12" s="686"/>
      <c r="BR12" s="686"/>
      <c r="BS12" s="692" t="s">
        <v>173</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372921</v>
      </c>
      <c r="CS12" s="684"/>
      <c r="CT12" s="684"/>
      <c r="CU12" s="684"/>
      <c r="CV12" s="684"/>
      <c r="CW12" s="684"/>
      <c r="CX12" s="684"/>
      <c r="CY12" s="685"/>
      <c r="CZ12" s="686">
        <v>0.5</v>
      </c>
      <c r="DA12" s="686"/>
      <c r="DB12" s="686"/>
      <c r="DC12" s="686"/>
      <c r="DD12" s="692">
        <v>2314</v>
      </c>
      <c r="DE12" s="684"/>
      <c r="DF12" s="684"/>
      <c r="DG12" s="684"/>
      <c r="DH12" s="684"/>
      <c r="DI12" s="684"/>
      <c r="DJ12" s="684"/>
      <c r="DK12" s="684"/>
      <c r="DL12" s="684"/>
      <c r="DM12" s="684"/>
      <c r="DN12" s="684"/>
      <c r="DO12" s="684"/>
      <c r="DP12" s="685"/>
      <c r="DQ12" s="692">
        <v>343759</v>
      </c>
      <c r="DR12" s="684"/>
      <c r="DS12" s="684"/>
      <c r="DT12" s="684"/>
      <c r="DU12" s="684"/>
      <c r="DV12" s="684"/>
      <c r="DW12" s="684"/>
      <c r="DX12" s="684"/>
      <c r="DY12" s="684"/>
      <c r="DZ12" s="684"/>
      <c r="EA12" s="684"/>
      <c r="EB12" s="684"/>
      <c r="EC12" s="693"/>
    </row>
    <row r="13" spans="2:143" ht="11.25" customHeight="1">
      <c r="B13" s="680" t="s">
        <v>250</v>
      </c>
      <c r="C13" s="681"/>
      <c r="D13" s="681"/>
      <c r="E13" s="681"/>
      <c r="F13" s="681"/>
      <c r="G13" s="681"/>
      <c r="H13" s="681"/>
      <c r="I13" s="681"/>
      <c r="J13" s="681"/>
      <c r="K13" s="681"/>
      <c r="L13" s="681"/>
      <c r="M13" s="681"/>
      <c r="N13" s="681"/>
      <c r="O13" s="681"/>
      <c r="P13" s="681"/>
      <c r="Q13" s="682"/>
      <c r="R13" s="683" t="s">
        <v>173</v>
      </c>
      <c r="S13" s="684"/>
      <c r="T13" s="684"/>
      <c r="U13" s="684"/>
      <c r="V13" s="684"/>
      <c r="W13" s="684"/>
      <c r="X13" s="684"/>
      <c r="Y13" s="685"/>
      <c r="Z13" s="686" t="s">
        <v>137</v>
      </c>
      <c r="AA13" s="686"/>
      <c r="AB13" s="686"/>
      <c r="AC13" s="686"/>
      <c r="AD13" s="687" t="s">
        <v>173</v>
      </c>
      <c r="AE13" s="687"/>
      <c r="AF13" s="687"/>
      <c r="AG13" s="687"/>
      <c r="AH13" s="687"/>
      <c r="AI13" s="687"/>
      <c r="AJ13" s="687"/>
      <c r="AK13" s="687"/>
      <c r="AL13" s="688" t="s">
        <v>173</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17535956</v>
      </c>
      <c r="BH13" s="684"/>
      <c r="BI13" s="684"/>
      <c r="BJ13" s="684"/>
      <c r="BK13" s="684"/>
      <c r="BL13" s="684"/>
      <c r="BM13" s="684"/>
      <c r="BN13" s="685"/>
      <c r="BO13" s="686">
        <v>43.1</v>
      </c>
      <c r="BP13" s="686"/>
      <c r="BQ13" s="686"/>
      <c r="BR13" s="686"/>
      <c r="BS13" s="692" t="s">
        <v>173</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5180117</v>
      </c>
      <c r="CS13" s="684"/>
      <c r="CT13" s="684"/>
      <c r="CU13" s="684"/>
      <c r="CV13" s="684"/>
      <c r="CW13" s="684"/>
      <c r="CX13" s="684"/>
      <c r="CY13" s="685"/>
      <c r="CZ13" s="686">
        <v>6.8</v>
      </c>
      <c r="DA13" s="686"/>
      <c r="DB13" s="686"/>
      <c r="DC13" s="686"/>
      <c r="DD13" s="692">
        <v>866906</v>
      </c>
      <c r="DE13" s="684"/>
      <c r="DF13" s="684"/>
      <c r="DG13" s="684"/>
      <c r="DH13" s="684"/>
      <c r="DI13" s="684"/>
      <c r="DJ13" s="684"/>
      <c r="DK13" s="684"/>
      <c r="DL13" s="684"/>
      <c r="DM13" s="684"/>
      <c r="DN13" s="684"/>
      <c r="DO13" s="684"/>
      <c r="DP13" s="685"/>
      <c r="DQ13" s="692">
        <v>4221563</v>
      </c>
      <c r="DR13" s="684"/>
      <c r="DS13" s="684"/>
      <c r="DT13" s="684"/>
      <c r="DU13" s="684"/>
      <c r="DV13" s="684"/>
      <c r="DW13" s="684"/>
      <c r="DX13" s="684"/>
      <c r="DY13" s="684"/>
      <c r="DZ13" s="684"/>
      <c r="EA13" s="684"/>
      <c r="EB13" s="684"/>
      <c r="EC13" s="693"/>
    </row>
    <row r="14" spans="2:143" ht="11.25" customHeight="1">
      <c r="B14" s="680" t="s">
        <v>253</v>
      </c>
      <c r="C14" s="681"/>
      <c r="D14" s="681"/>
      <c r="E14" s="681"/>
      <c r="F14" s="681"/>
      <c r="G14" s="681"/>
      <c r="H14" s="681"/>
      <c r="I14" s="681"/>
      <c r="J14" s="681"/>
      <c r="K14" s="681"/>
      <c r="L14" s="681"/>
      <c r="M14" s="681"/>
      <c r="N14" s="681"/>
      <c r="O14" s="681"/>
      <c r="P14" s="681"/>
      <c r="Q14" s="682"/>
      <c r="R14" s="683">
        <v>79948</v>
      </c>
      <c r="S14" s="684"/>
      <c r="T14" s="684"/>
      <c r="U14" s="684"/>
      <c r="V14" s="684"/>
      <c r="W14" s="684"/>
      <c r="X14" s="684"/>
      <c r="Y14" s="685"/>
      <c r="Z14" s="686">
        <v>0.1</v>
      </c>
      <c r="AA14" s="686"/>
      <c r="AB14" s="686"/>
      <c r="AC14" s="686"/>
      <c r="AD14" s="687">
        <v>79948</v>
      </c>
      <c r="AE14" s="687"/>
      <c r="AF14" s="687"/>
      <c r="AG14" s="687"/>
      <c r="AH14" s="687"/>
      <c r="AI14" s="687"/>
      <c r="AJ14" s="687"/>
      <c r="AK14" s="687"/>
      <c r="AL14" s="688">
        <v>0.2</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195753</v>
      </c>
      <c r="BH14" s="684"/>
      <c r="BI14" s="684"/>
      <c r="BJ14" s="684"/>
      <c r="BK14" s="684"/>
      <c r="BL14" s="684"/>
      <c r="BM14" s="684"/>
      <c r="BN14" s="685"/>
      <c r="BO14" s="686">
        <v>0.5</v>
      </c>
      <c r="BP14" s="686"/>
      <c r="BQ14" s="686"/>
      <c r="BR14" s="686"/>
      <c r="BS14" s="692" t="s">
        <v>137</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2100654</v>
      </c>
      <c r="CS14" s="684"/>
      <c r="CT14" s="684"/>
      <c r="CU14" s="684"/>
      <c r="CV14" s="684"/>
      <c r="CW14" s="684"/>
      <c r="CX14" s="684"/>
      <c r="CY14" s="685"/>
      <c r="CZ14" s="686">
        <v>2.8</v>
      </c>
      <c r="DA14" s="686"/>
      <c r="DB14" s="686"/>
      <c r="DC14" s="686"/>
      <c r="DD14" s="692">
        <v>19013</v>
      </c>
      <c r="DE14" s="684"/>
      <c r="DF14" s="684"/>
      <c r="DG14" s="684"/>
      <c r="DH14" s="684"/>
      <c r="DI14" s="684"/>
      <c r="DJ14" s="684"/>
      <c r="DK14" s="684"/>
      <c r="DL14" s="684"/>
      <c r="DM14" s="684"/>
      <c r="DN14" s="684"/>
      <c r="DO14" s="684"/>
      <c r="DP14" s="685"/>
      <c r="DQ14" s="692">
        <v>1619149</v>
      </c>
      <c r="DR14" s="684"/>
      <c r="DS14" s="684"/>
      <c r="DT14" s="684"/>
      <c r="DU14" s="684"/>
      <c r="DV14" s="684"/>
      <c r="DW14" s="684"/>
      <c r="DX14" s="684"/>
      <c r="DY14" s="684"/>
      <c r="DZ14" s="684"/>
      <c r="EA14" s="684"/>
      <c r="EB14" s="684"/>
      <c r="EC14" s="693"/>
    </row>
    <row r="15" spans="2:143" ht="11.25" customHeight="1">
      <c r="B15" s="680" t="s">
        <v>256</v>
      </c>
      <c r="C15" s="681"/>
      <c r="D15" s="681"/>
      <c r="E15" s="681"/>
      <c r="F15" s="681"/>
      <c r="G15" s="681"/>
      <c r="H15" s="681"/>
      <c r="I15" s="681"/>
      <c r="J15" s="681"/>
      <c r="K15" s="681"/>
      <c r="L15" s="681"/>
      <c r="M15" s="681"/>
      <c r="N15" s="681"/>
      <c r="O15" s="681"/>
      <c r="P15" s="681"/>
      <c r="Q15" s="682"/>
      <c r="R15" s="683" t="s">
        <v>173</v>
      </c>
      <c r="S15" s="684"/>
      <c r="T15" s="684"/>
      <c r="U15" s="684"/>
      <c r="V15" s="684"/>
      <c r="W15" s="684"/>
      <c r="X15" s="684"/>
      <c r="Y15" s="685"/>
      <c r="Z15" s="686" t="s">
        <v>137</v>
      </c>
      <c r="AA15" s="686"/>
      <c r="AB15" s="686"/>
      <c r="AC15" s="686"/>
      <c r="AD15" s="687" t="s">
        <v>173</v>
      </c>
      <c r="AE15" s="687"/>
      <c r="AF15" s="687"/>
      <c r="AG15" s="687"/>
      <c r="AH15" s="687"/>
      <c r="AI15" s="687"/>
      <c r="AJ15" s="687"/>
      <c r="AK15" s="687"/>
      <c r="AL15" s="688" t="s">
        <v>173</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1263544</v>
      </c>
      <c r="BH15" s="684"/>
      <c r="BI15" s="684"/>
      <c r="BJ15" s="684"/>
      <c r="BK15" s="684"/>
      <c r="BL15" s="684"/>
      <c r="BM15" s="684"/>
      <c r="BN15" s="685"/>
      <c r="BO15" s="686">
        <v>3.1</v>
      </c>
      <c r="BP15" s="686"/>
      <c r="BQ15" s="686"/>
      <c r="BR15" s="686"/>
      <c r="BS15" s="692" t="s">
        <v>173</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10632145</v>
      </c>
      <c r="CS15" s="684"/>
      <c r="CT15" s="684"/>
      <c r="CU15" s="684"/>
      <c r="CV15" s="684"/>
      <c r="CW15" s="684"/>
      <c r="CX15" s="684"/>
      <c r="CY15" s="685"/>
      <c r="CZ15" s="686">
        <v>14.1</v>
      </c>
      <c r="DA15" s="686"/>
      <c r="DB15" s="686"/>
      <c r="DC15" s="686"/>
      <c r="DD15" s="692">
        <v>4161427</v>
      </c>
      <c r="DE15" s="684"/>
      <c r="DF15" s="684"/>
      <c r="DG15" s="684"/>
      <c r="DH15" s="684"/>
      <c r="DI15" s="684"/>
      <c r="DJ15" s="684"/>
      <c r="DK15" s="684"/>
      <c r="DL15" s="684"/>
      <c r="DM15" s="684"/>
      <c r="DN15" s="684"/>
      <c r="DO15" s="684"/>
      <c r="DP15" s="685"/>
      <c r="DQ15" s="692">
        <v>6737757</v>
      </c>
      <c r="DR15" s="684"/>
      <c r="DS15" s="684"/>
      <c r="DT15" s="684"/>
      <c r="DU15" s="684"/>
      <c r="DV15" s="684"/>
      <c r="DW15" s="684"/>
      <c r="DX15" s="684"/>
      <c r="DY15" s="684"/>
      <c r="DZ15" s="684"/>
      <c r="EA15" s="684"/>
      <c r="EB15" s="684"/>
      <c r="EC15" s="693"/>
    </row>
    <row r="16" spans="2:143" ht="11.25" customHeight="1">
      <c r="B16" s="680" t="s">
        <v>259</v>
      </c>
      <c r="C16" s="681"/>
      <c r="D16" s="681"/>
      <c r="E16" s="681"/>
      <c r="F16" s="681"/>
      <c r="G16" s="681"/>
      <c r="H16" s="681"/>
      <c r="I16" s="681"/>
      <c r="J16" s="681"/>
      <c r="K16" s="681"/>
      <c r="L16" s="681"/>
      <c r="M16" s="681"/>
      <c r="N16" s="681"/>
      <c r="O16" s="681"/>
      <c r="P16" s="681"/>
      <c r="Q16" s="682"/>
      <c r="R16" s="683">
        <v>28250</v>
      </c>
      <c r="S16" s="684"/>
      <c r="T16" s="684"/>
      <c r="U16" s="684"/>
      <c r="V16" s="684"/>
      <c r="W16" s="684"/>
      <c r="X16" s="684"/>
      <c r="Y16" s="685"/>
      <c r="Z16" s="686">
        <v>0</v>
      </c>
      <c r="AA16" s="686"/>
      <c r="AB16" s="686"/>
      <c r="AC16" s="686"/>
      <c r="AD16" s="687">
        <v>28250</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173</v>
      </c>
      <c r="BH16" s="684"/>
      <c r="BI16" s="684"/>
      <c r="BJ16" s="684"/>
      <c r="BK16" s="684"/>
      <c r="BL16" s="684"/>
      <c r="BM16" s="684"/>
      <c r="BN16" s="685"/>
      <c r="BO16" s="686" t="s">
        <v>173</v>
      </c>
      <c r="BP16" s="686"/>
      <c r="BQ16" s="686"/>
      <c r="BR16" s="686"/>
      <c r="BS16" s="692" t="s">
        <v>173</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16001</v>
      </c>
      <c r="CS16" s="684"/>
      <c r="CT16" s="684"/>
      <c r="CU16" s="684"/>
      <c r="CV16" s="684"/>
      <c r="CW16" s="684"/>
      <c r="CX16" s="684"/>
      <c r="CY16" s="685"/>
      <c r="CZ16" s="686">
        <v>0</v>
      </c>
      <c r="DA16" s="686"/>
      <c r="DB16" s="686"/>
      <c r="DC16" s="686"/>
      <c r="DD16" s="692" t="s">
        <v>173</v>
      </c>
      <c r="DE16" s="684"/>
      <c r="DF16" s="684"/>
      <c r="DG16" s="684"/>
      <c r="DH16" s="684"/>
      <c r="DI16" s="684"/>
      <c r="DJ16" s="684"/>
      <c r="DK16" s="684"/>
      <c r="DL16" s="684"/>
      <c r="DM16" s="684"/>
      <c r="DN16" s="684"/>
      <c r="DO16" s="684"/>
      <c r="DP16" s="685"/>
      <c r="DQ16" s="692">
        <v>10007</v>
      </c>
      <c r="DR16" s="684"/>
      <c r="DS16" s="684"/>
      <c r="DT16" s="684"/>
      <c r="DU16" s="684"/>
      <c r="DV16" s="684"/>
      <c r="DW16" s="684"/>
      <c r="DX16" s="684"/>
      <c r="DY16" s="684"/>
      <c r="DZ16" s="684"/>
      <c r="EA16" s="684"/>
      <c r="EB16" s="684"/>
      <c r="EC16" s="693"/>
    </row>
    <row r="17" spans="2:133" ht="11.25" customHeight="1">
      <c r="B17" s="680" t="s">
        <v>262</v>
      </c>
      <c r="C17" s="681"/>
      <c r="D17" s="681"/>
      <c r="E17" s="681"/>
      <c r="F17" s="681"/>
      <c r="G17" s="681"/>
      <c r="H17" s="681"/>
      <c r="I17" s="681"/>
      <c r="J17" s="681"/>
      <c r="K17" s="681"/>
      <c r="L17" s="681"/>
      <c r="M17" s="681"/>
      <c r="N17" s="681"/>
      <c r="O17" s="681"/>
      <c r="P17" s="681"/>
      <c r="Q17" s="682"/>
      <c r="R17" s="683">
        <v>434763</v>
      </c>
      <c r="S17" s="684"/>
      <c r="T17" s="684"/>
      <c r="U17" s="684"/>
      <c r="V17" s="684"/>
      <c r="W17" s="684"/>
      <c r="X17" s="684"/>
      <c r="Y17" s="685"/>
      <c r="Z17" s="686">
        <v>0.5</v>
      </c>
      <c r="AA17" s="686"/>
      <c r="AB17" s="686"/>
      <c r="AC17" s="686"/>
      <c r="AD17" s="687">
        <v>434763</v>
      </c>
      <c r="AE17" s="687"/>
      <c r="AF17" s="687"/>
      <c r="AG17" s="687"/>
      <c r="AH17" s="687"/>
      <c r="AI17" s="687"/>
      <c r="AJ17" s="687"/>
      <c r="AK17" s="687"/>
      <c r="AL17" s="688">
        <v>1</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173</v>
      </c>
      <c r="BH17" s="684"/>
      <c r="BI17" s="684"/>
      <c r="BJ17" s="684"/>
      <c r="BK17" s="684"/>
      <c r="BL17" s="684"/>
      <c r="BM17" s="684"/>
      <c r="BN17" s="685"/>
      <c r="BO17" s="686" t="s">
        <v>173</v>
      </c>
      <c r="BP17" s="686"/>
      <c r="BQ17" s="686"/>
      <c r="BR17" s="686"/>
      <c r="BS17" s="692" t="s">
        <v>264</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3682009</v>
      </c>
      <c r="CS17" s="684"/>
      <c r="CT17" s="684"/>
      <c r="CU17" s="684"/>
      <c r="CV17" s="684"/>
      <c r="CW17" s="684"/>
      <c r="CX17" s="684"/>
      <c r="CY17" s="685"/>
      <c r="CZ17" s="686">
        <v>4.9000000000000004</v>
      </c>
      <c r="DA17" s="686"/>
      <c r="DB17" s="686"/>
      <c r="DC17" s="686"/>
      <c r="DD17" s="692" t="s">
        <v>173</v>
      </c>
      <c r="DE17" s="684"/>
      <c r="DF17" s="684"/>
      <c r="DG17" s="684"/>
      <c r="DH17" s="684"/>
      <c r="DI17" s="684"/>
      <c r="DJ17" s="684"/>
      <c r="DK17" s="684"/>
      <c r="DL17" s="684"/>
      <c r="DM17" s="684"/>
      <c r="DN17" s="684"/>
      <c r="DO17" s="684"/>
      <c r="DP17" s="685"/>
      <c r="DQ17" s="692">
        <v>3639046</v>
      </c>
      <c r="DR17" s="684"/>
      <c r="DS17" s="684"/>
      <c r="DT17" s="684"/>
      <c r="DU17" s="684"/>
      <c r="DV17" s="684"/>
      <c r="DW17" s="684"/>
      <c r="DX17" s="684"/>
      <c r="DY17" s="684"/>
      <c r="DZ17" s="684"/>
      <c r="EA17" s="684"/>
      <c r="EB17" s="684"/>
      <c r="EC17" s="693"/>
    </row>
    <row r="18" spans="2:133" ht="11.25" customHeight="1">
      <c r="B18" s="680" t="s">
        <v>266</v>
      </c>
      <c r="C18" s="681"/>
      <c r="D18" s="681"/>
      <c r="E18" s="681"/>
      <c r="F18" s="681"/>
      <c r="G18" s="681"/>
      <c r="H18" s="681"/>
      <c r="I18" s="681"/>
      <c r="J18" s="681"/>
      <c r="K18" s="681"/>
      <c r="L18" s="681"/>
      <c r="M18" s="681"/>
      <c r="N18" s="681"/>
      <c r="O18" s="681"/>
      <c r="P18" s="681"/>
      <c r="Q18" s="682"/>
      <c r="R18" s="683">
        <v>180420</v>
      </c>
      <c r="S18" s="684"/>
      <c r="T18" s="684"/>
      <c r="U18" s="684"/>
      <c r="V18" s="684"/>
      <c r="W18" s="684"/>
      <c r="X18" s="684"/>
      <c r="Y18" s="685"/>
      <c r="Z18" s="686">
        <v>0.2</v>
      </c>
      <c r="AA18" s="686"/>
      <c r="AB18" s="686"/>
      <c r="AC18" s="686"/>
      <c r="AD18" s="687">
        <v>180420</v>
      </c>
      <c r="AE18" s="687"/>
      <c r="AF18" s="687"/>
      <c r="AG18" s="687"/>
      <c r="AH18" s="687"/>
      <c r="AI18" s="687"/>
      <c r="AJ18" s="687"/>
      <c r="AK18" s="687"/>
      <c r="AL18" s="688">
        <v>0.4</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137</v>
      </c>
      <c r="BH18" s="684"/>
      <c r="BI18" s="684"/>
      <c r="BJ18" s="684"/>
      <c r="BK18" s="684"/>
      <c r="BL18" s="684"/>
      <c r="BM18" s="684"/>
      <c r="BN18" s="685"/>
      <c r="BO18" s="686" t="s">
        <v>173</v>
      </c>
      <c r="BP18" s="686"/>
      <c r="BQ18" s="686"/>
      <c r="BR18" s="686"/>
      <c r="BS18" s="692" t="s">
        <v>137</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137</v>
      </c>
      <c r="CS18" s="684"/>
      <c r="CT18" s="684"/>
      <c r="CU18" s="684"/>
      <c r="CV18" s="684"/>
      <c r="CW18" s="684"/>
      <c r="CX18" s="684"/>
      <c r="CY18" s="685"/>
      <c r="CZ18" s="686" t="s">
        <v>173</v>
      </c>
      <c r="DA18" s="686"/>
      <c r="DB18" s="686"/>
      <c r="DC18" s="686"/>
      <c r="DD18" s="692" t="s">
        <v>137</v>
      </c>
      <c r="DE18" s="684"/>
      <c r="DF18" s="684"/>
      <c r="DG18" s="684"/>
      <c r="DH18" s="684"/>
      <c r="DI18" s="684"/>
      <c r="DJ18" s="684"/>
      <c r="DK18" s="684"/>
      <c r="DL18" s="684"/>
      <c r="DM18" s="684"/>
      <c r="DN18" s="684"/>
      <c r="DO18" s="684"/>
      <c r="DP18" s="685"/>
      <c r="DQ18" s="692" t="s">
        <v>173</v>
      </c>
      <c r="DR18" s="684"/>
      <c r="DS18" s="684"/>
      <c r="DT18" s="684"/>
      <c r="DU18" s="684"/>
      <c r="DV18" s="684"/>
      <c r="DW18" s="684"/>
      <c r="DX18" s="684"/>
      <c r="DY18" s="684"/>
      <c r="DZ18" s="684"/>
      <c r="EA18" s="684"/>
      <c r="EB18" s="684"/>
      <c r="EC18" s="693"/>
    </row>
    <row r="19" spans="2:133" ht="11.25" customHeight="1">
      <c r="B19" s="680" t="s">
        <v>269</v>
      </c>
      <c r="C19" s="681"/>
      <c r="D19" s="681"/>
      <c r="E19" s="681"/>
      <c r="F19" s="681"/>
      <c r="G19" s="681"/>
      <c r="H19" s="681"/>
      <c r="I19" s="681"/>
      <c r="J19" s="681"/>
      <c r="K19" s="681"/>
      <c r="L19" s="681"/>
      <c r="M19" s="681"/>
      <c r="N19" s="681"/>
      <c r="O19" s="681"/>
      <c r="P19" s="681"/>
      <c r="Q19" s="682"/>
      <c r="R19" s="683">
        <v>13587</v>
      </c>
      <c r="S19" s="684"/>
      <c r="T19" s="684"/>
      <c r="U19" s="684"/>
      <c r="V19" s="684"/>
      <c r="W19" s="684"/>
      <c r="X19" s="684"/>
      <c r="Y19" s="685"/>
      <c r="Z19" s="686">
        <v>0</v>
      </c>
      <c r="AA19" s="686"/>
      <c r="AB19" s="686"/>
      <c r="AC19" s="686"/>
      <c r="AD19" s="687">
        <v>13587</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3124022</v>
      </c>
      <c r="BH19" s="684"/>
      <c r="BI19" s="684"/>
      <c r="BJ19" s="684"/>
      <c r="BK19" s="684"/>
      <c r="BL19" s="684"/>
      <c r="BM19" s="684"/>
      <c r="BN19" s="685"/>
      <c r="BO19" s="686">
        <v>7.7</v>
      </c>
      <c r="BP19" s="686"/>
      <c r="BQ19" s="686"/>
      <c r="BR19" s="686"/>
      <c r="BS19" s="692" t="s">
        <v>173</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173</v>
      </c>
      <c r="CS19" s="684"/>
      <c r="CT19" s="684"/>
      <c r="CU19" s="684"/>
      <c r="CV19" s="684"/>
      <c r="CW19" s="684"/>
      <c r="CX19" s="684"/>
      <c r="CY19" s="685"/>
      <c r="CZ19" s="686" t="s">
        <v>173</v>
      </c>
      <c r="DA19" s="686"/>
      <c r="DB19" s="686"/>
      <c r="DC19" s="686"/>
      <c r="DD19" s="692" t="s">
        <v>173</v>
      </c>
      <c r="DE19" s="684"/>
      <c r="DF19" s="684"/>
      <c r="DG19" s="684"/>
      <c r="DH19" s="684"/>
      <c r="DI19" s="684"/>
      <c r="DJ19" s="684"/>
      <c r="DK19" s="684"/>
      <c r="DL19" s="684"/>
      <c r="DM19" s="684"/>
      <c r="DN19" s="684"/>
      <c r="DO19" s="684"/>
      <c r="DP19" s="685"/>
      <c r="DQ19" s="692" t="s">
        <v>173</v>
      </c>
      <c r="DR19" s="684"/>
      <c r="DS19" s="684"/>
      <c r="DT19" s="684"/>
      <c r="DU19" s="684"/>
      <c r="DV19" s="684"/>
      <c r="DW19" s="684"/>
      <c r="DX19" s="684"/>
      <c r="DY19" s="684"/>
      <c r="DZ19" s="684"/>
      <c r="EA19" s="684"/>
      <c r="EB19" s="684"/>
      <c r="EC19" s="693"/>
    </row>
    <row r="20" spans="2:133" ht="11.25" customHeight="1">
      <c r="B20" s="680" t="s">
        <v>272</v>
      </c>
      <c r="C20" s="681"/>
      <c r="D20" s="681"/>
      <c r="E20" s="681"/>
      <c r="F20" s="681"/>
      <c r="G20" s="681"/>
      <c r="H20" s="681"/>
      <c r="I20" s="681"/>
      <c r="J20" s="681"/>
      <c r="K20" s="681"/>
      <c r="L20" s="681"/>
      <c r="M20" s="681"/>
      <c r="N20" s="681"/>
      <c r="O20" s="681"/>
      <c r="P20" s="681"/>
      <c r="Q20" s="682"/>
      <c r="R20" s="683">
        <v>3266</v>
      </c>
      <c r="S20" s="684"/>
      <c r="T20" s="684"/>
      <c r="U20" s="684"/>
      <c r="V20" s="684"/>
      <c r="W20" s="684"/>
      <c r="X20" s="684"/>
      <c r="Y20" s="685"/>
      <c r="Z20" s="686">
        <v>0</v>
      </c>
      <c r="AA20" s="686"/>
      <c r="AB20" s="686"/>
      <c r="AC20" s="686"/>
      <c r="AD20" s="687">
        <v>3266</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3124022</v>
      </c>
      <c r="BH20" s="684"/>
      <c r="BI20" s="684"/>
      <c r="BJ20" s="684"/>
      <c r="BK20" s="684"/>
      <c r="BL20" s="684"/>
      <c r="BM20" s="684"/>
      <c r="BN20" s="685"/>
      <c r="BO20" s="686">
        <v>7.7</v>
      </c>
      <c r="BP20" s="686"/>
      <c r="BQ20" s="686"/>
      <c r="BR20" s="686"/>
      <c r="BS20" s="692" t="s">
        <v>137</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75637291</v>
      </c>
      <c r="CS20" s="684"/>
      <c r="CT20" s="684"/>
      <c r="CU20" s="684"/>
      <c r="CV20" s="684"/>
      <c r="CW20" s="684"/>
      <c r="CX20" s="684"/>
      <c r="CY20" s="685"/>
      <c r="CZ20" s="686">
        <v>100</v>
      </c>
      <c r="DA20" s="686"/>
      <c r="DB20" s="686"/>
      <c r="DC20" s="686"/>
      <c r="DD20" s="692">
        <v>6382106</v>
      </c>
      <c r="DE20" s="684"/>
      <c r="DF20" s="684"/>
      <c r="DG20" s="684"/>
      <c r="DH20" s="684"/>
      <c r="DI20" s="684"/>
      <c r="DJ20" s="684"/>
      <c r="DK20" s="684"/>
      <c r="DL20" s="684"/>
      <c r="DM20" s="684"/>
      <c r="DN20" s="684"/>
      <c r="DO20" s="684"/>
      <c r="DP20" s="685"/>
      <c r="DQ20" s="692">
        <v>46047677</v>
      </c>
      <c r="DR20" s="684"/>
      <c r="DS20" s="684"/>
      <c r="DT20" s="684"/>
      <c r="DU20" s="684"/>
      <c r="DV20" s="684"/>
      <c r="DW20" s="684"/>
      <c r="DX20" s="684"/>
      <c r="DY20" s="684"/>
      <c r="DZ20" s="684"/>
      <c r="EA20" s="684"/>
      <c r="EB20" s="684"/>
      <c r="EC20" s="693"/>
    </row>
    <row r="21" spans="2:133" ht="11.25" customHeight="1">
      <c r="B21" s="680" t="s">
        <v>275</v>
      </c>
      <c r="C21" s="681"/>
      <c r="D21" s="681"/>
      <c r="E21" s="681"/>
      <c r="F21" s="681"/>
      <c r="G21" s="681"/>
      <c r="H21" s="681"/>
      <c r="I21" s="681"/>
      <c r="J21" s="681"/>
      <c r="K21" s="681"/>
      <c r="L21" s="681"/>
      <c r="M21" s="681"/>
      <c r="N21" s="681"/>
      <c r="O21" s="681"/>
      <c r="P21" s="681"/>
      <c r="Q21" s="682"/>
      <c r="R21" s="683">
        <v>237490</v>
      </c>
      <c r="S21" s="684"/>
      <c r="T21" s="684"/>
      <c r="U21" s="684"/>
      <c r="V21" s="684"/>
      <c r="W21" s="684"/>
      <c r="X21" s="684"/>
      <c r="Y21" s="685"/>
      <c r="Z21" s="686">
        <v>0.3</v>
      </c>
      <c r="AA21" s="686"/>
      <c r="AB21" s="686"/>
      <c r="AC21" s="686"/>
      <c r="AD21" s="687">
        <v>237490</v>
      </c>
      <c r="AE21" s="687"/>
      <c r="AF21" s="687"/>
      <c r="AG21" s="687"/>
      <c r="AH21" s="687"/>
      <c r="AI21" s="687"/>
      <c r="AJ21" s="687"/>
      <c r="AK21" s="687"/>
      <c r="AL21" s="688">
        <v>0.6</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173</v>
      </c>
      <c r="BH21" s="684"/>
      <c r="BI21" s="684"/>
      <c r="BJ21" s="684"/>
      <c r="BK21" s="684"/>
      <c r="BL21" s="684"/>
      <c r="BM21" s="684"/>
      <c r="BN21" s="685"/>
      <c r="BO21" s="686" t="s">
        <v>173</v>
      </c>
      <c r="BP21" s="686"/>
      <c r="BQ21" s="686"/>
      <c r="BR21" s="686"/>
      <c r="BS21" s="692" t="s">
        <v>173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277</v>
      </c>
      <c r="C22" s="681"/>
      <c r="D22" s="681"/>
      <c r="E22" s="681"/>
      <c r="F22" s="681"/>
      <c r="G22" s="681"/>
      <c r="H22" s="681"/>
      <c r="I22" s="681"/>
      <c r="J22" s="681"/>
      <c r="K22" s="681"/>
      <c r="L22" s="681"/>
      <c r="M22" s="681"/>
      <c r="N22" s="681"/>
      <c r="O22" s="681"/>
      <c r="P22" s="681"/>
      <c r="Q22" s="682"/>
      <c r="R22" s="683">
        <v>65658</v>
      </c>
      <c r="S22" s="684"/>
      <c r="T22" s="684"/>
      <c r="U22" s="684"/>
      <c r="V22" s="684"/>
      <c r="W22" s="684"/>
      <c r="X22" s="684"/>
      <c r="Y22" s="685"/>
      <c r="Z22" s="686">
        <v>0.1</v>
      </c>
      <c r="AA22" s="686"/>
      <c r="AB22" s="686"/>
      <c r="AC22" s="686"/>
      <c r="AD22" s="687" t="s">
        <v>278</v>
      </c>
      <c r="AE22" s="687"/>
      <c r="AF22" s="687"/>
      <c r="AG22" s="687"/>
      <c r="AH22" s="687"/>
      <c r="AI22" s="687"/>
      <c r="AJ22" s="687"/>
      <c r="AK22" s="687"/>
      <c r="AL22" s="688" t="s">
        <v>137</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173</v>
      </c>
      <c r="BH22" s="684"/>
      <c r="BI22" s="684"/>
      <c r="BJ22" s="684"/>
      <c r="BK22" s="684"/>
      <c r="BL22" s="684"/>
      <c r="BM22" s="684"/>
      <c r="BN22" s="685"/>
      <c r="BO22" s="686" t="s">
        <v>173</v>
      </c>
      <c r="BP22" s="686"/>
      <c r="BQ22" s="686"/>
      <c r="BR22" s="686"/>
      <c r="BS22" s="692" t="s">
        <v>173</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281</v>
      </c>
      <c r="C23" s="681"/>
      <c r="D23" s="681"/>
      <c r="E23" s="681"/>
      <c r="F23" s="681"/>
      <c r="G23" s="681"/>
      <c r="H23" s="681"/>
      <c r="I23" s="681"/>
      <c r="J23" s="681"/>
      <c r="K23" s="681"/>
      <c r="L23" s="681"/>
      <c r="M23" s="681"/>
      <c r="N23" s="681"/>
      <c r="O23" s="681"/>
      <c r="P23" s="681"/>
      <c r="Q23" s="682"/>
      <c r="R23" s="683" t="s">
        <v>173</v>
      </c>
      <c r="S23" s="684"/>
      <c r="T23" s="684"/>
      <c r="U23" s="684"/>
      <c r="V23" s="684"/>
      <c r="W23" s="684"/>
      <c r="X23" s="684"/>
      <c r="Y23" s="685"/>
      <c r="Z23" s="686" t="s">
        <v>137</v>
      </c>
      <c r="AA23" s="686"/>
      <c r="AB23" s="686"/>
      <c r="AC23" s="686"/>
      <c r="AD23" s="687" t="s">
        <v>173</v>
      </c>
      <c r="AE23" s="687"/>
      <c r="AF23" s="687"/>
      <c r="AG23" s="687"/>
      <c r="AH23" s="687"/>
      <c r="AI23" s="687"/>
      <c r="AJ23" s="687"/>
      <c r="AK23" s="687"/>
      <c r="AL23" s="688" t="s">
        <v>137</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v>3124022</v>
      </c>
      <c r="BH23" s="684"/>
      <c r="BI23" s="684"/>
      <c r="BJ23" s="684"/>
      <c r="BK23" s="684"/>
      <c r="BL23" s="684"/>
      <c r="BM23" s="684"/>
      <c r="BN23" s="685"/>
      <c r="BO23" s="686">
        <v>7.7</v>
      </c>
      <c r="BP23" s="686"/>
      <c r="BQ23" s="686"/>
      <c r="BR23" s="686"/>
      <c r="BS23" s="692" t="s">
        <v>173</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c r="B24" s="680" t="s">
        <v>288</v>
      </c>
      <c r="C24" s="681"/>
      <c r="D24" s="681"/>
      <c r="E24" s="681"/>
      <c r="F24" s="681"/>
      <c r="G24" s="681"/>
      <c r="H24" s="681"/>
      <c r="I24" s="681"/>
      <c r="J24" s="681"/>
      <c r="K24" s="681"/>
      <c r="L24" s="681"/>
      <c r="M24" s="681"/>
      <c r="N24" s="681"/>
      <c r="O24" s="681"/>
      <c r="P24" s="681"/>
      <c r="Q24" s="682"/>
      <c r="R24" s="683">
        <v>65541</v>
      </c>
      <c r="S24" s="684"/>
      <c r="T24" s="684"/>
      <c r="U24" s="684"/>
      <c r="V24" s="684"/>
      <c r="W24" s="684"/>
      <c r="X24" s="684"/>
      <c r="Y24" s="685"/>
      <c r="Z24" s="686">
        <v>0.1</v>
      </c>
      <c r="AA24" s="686"/>
      <c r="AB24" s="686"/>
      <c r="AC24" s="686"/>
      <c r="AD24" s="687" t="s">
        <v>264</v>
      </c>
      <c r="AE24" s="687"/>
      <c r="AF24" s="687"/>
      <c r="AG24" s="687"/>
      <c r="AH24" s="687"/>
      <c r="AI24" s="687"/>
      <c r="AJ24" s="687"/>
      <c r="AK24" s="687"/>
      <c r="AL24" s="688" t="s">
        <v>137</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137</v>
      </c>
      <c r="BH24" s="684"/>
      <c r="BI24" s="684"/>
      <c r="BJ24" s="684"/>
      <c r="BK24" s="684"/>
      <c r="BL24" s="684"/>
      <c r="BM24" s="684"/>
      <c r="BN24" s="685"/>
      <c r="BO24" s="686" t="s">
        <v>173</v>
      </c>
      <c r="BP24" s="686"/>
      <c r="BQ24" s="686"/>
      <c r="BR24" s="686"/>
      <c r="BS24" s="692" t="s">
        <v>137</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40776238</v>
      </c>
      <c r="CS24" s="673"/>
      <c r="CT24" s="673"/>
      <c r="CU24" s="673"/>
      <c r="CV24" s="673"/>
      <c r="CW24" s="673"/>
      <c r="CX24" s="673"/>
      <c r="CY24" s="674"/>
      <c r="CZ24" s="677">
        <v>53.9</v>
      </c>
      <c r="DA24" s="678"/>
      <c r="DB24" s="678"/>
      <c r="DC24" s="697"/>
      <c r="DD24" s="717">
        <v>20659186</v>
      </c>
      <c r="DE24" s="673"/>
      <c r="DF24" s="673"/>
      <c r="DG24" s="673"/>
      <c r="DH24" s="673"/>
      <c r="DI24" s="673"/>
      <c r="DJ24" s="673"/>
      <c r="DK24" s="674"/>
      <c r="DL24" s="717">
        <v>20604140</v>
      </c>
      <c r="DM24" s="673"/>
      <c r="DN24" s="673"/>
      <c r="DO24" s="673"/>
      <c r="DP24" s="673"/>
      <c r="DQ24" s="673"/>
      <c r="DR24" s="673"/>
      <c r="DS24" s="673"/>
      <c r="DT24" s="673"/>
      <c r="DU24" s="673"/>
      <c r="DV24" s="674"/>
      <c r="DW24" s="677">
        <v>48.3</v>
      </c>
      <c r="DX24" s="678"/>
      <c r="DY24" s="678"/>
      <c r="DZ24" s="678"/>
      <c r="EA24" s="678"/>
      <c r="EB24" s="678"/>
      <c r="EC24" s="679"/>
    </row>
    <row r="25" spans="2:133" ht="11.25" customHeight="1">
      <c r="B25" s="680" t="s">
        <v>291</v>
      </c>
      <c r="C25" s="681"/>
      <c r="D25" s="681"/>
      <c r="E25" s="681"/>
      <c r="F25" s="681"/>
      <c r="G25" s="681"/>
      <c r="H25" s="681"/>
      <c r="I25" s="681"/>
      <c r="J25" s="681"/>
      <c r="K25" s="681"/>
      <c r="L25" s="681"/>
      <c r="M25" s="681"/>
      <c r="N25" s="681"/>
      <c r="O25" s="681"/>
      <c r="P25" s="681"/>
      <c r="Q25" s="682"/>
      <c r="R25" s="683">
        <v>117</v>
      </c>
      <c r="S25" s="684"/>
      <c r="T25" s="684"/>
      <c r="U25" s="684"/>
      <c r="V25" s="684"/>
      <c r="W25" s="684"/>
      <c r="X25" s="684"/>
      <c r="Y25" s="685"/>
      <c r="Z25" s="686">
        <v>0</v>
      </c>
      <c r="AA25" s="686"/>
      <c r="AB25" s="686"/>
      <c r="AC25" s="686"/>
      <c r="AD25" s="687" t="s">
        <v>137</v>
      </c>
      <c r="AE25" s="687"/>
      <c r="AF25" s="687"/>
      <c r="AG25" s="687"/>
      <c r="AH25" s="687"/>
      <c r="AI25" s="687"/>
      <c r="AJ25" s="687"/>
      <c r="AK25" s="687"/>
      <c r="AL25" s="688" t="s">
        <v>173</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173</v>
      </c>
      <c r="BH25" s="684"/>
      <c r="BI25" s="684"/>
      <c r="BJ25" s="684"/>
      <c r="BK25" s="684"/>
      <c r="BL25" s="684"/>
      <c r="BM25" s="684"/>
      <c r="BN25" s="685"/>
      <c r="BO25" s="686" t="s">
        <v>173</v>
      </c>
      <c r="BP25" s="686"/>
      <c r="BQ25" s="686"/>
      <c r="BR25" s="686"/>
      <c r="BS25" s="692" t="s">
        <v>173</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10288972</v>
      </c>
      <c r="CS25" s="720"/>
      <c r="CT25" s="720"/>
      <c r="CU25" s="720"/>
      <c r="CV25" s="720"/>
      <c r="CW25" s="720"/>
      <c r="CX25" s="720"/>
      <c r="CY25" s="721"/>
      <c r="CZ25" s="688">
        <v>13.6</v>
      </c>
      <c r="DA25" s="718"/>
      <c r="DB25" s="718"/>
      <c r="DC25" s="722"/>
      <c r="DD25" s="692">
        <v>9272493</v>
      </c>
      <c r="DE25" s="720"/>
      <c r="DF25" s="720"/>
      <c r="DG25" s="720"/>
      <c r="DH25" s="720"/>
      <c r="DI25" s="720"/>
      <c r="DJ25" s="720"/>
      <c r="DK25" s="721"/>
      <c r="DL25" s="692">
        <v>9220224</v>
      </c>
      <c r="DM25" s="720"/>
      <c r="DN25" s="720"/>
      <c r="DO25" s="720"/>
      <c r="DP25" s="720"/>
      <c r="DQ25" s="720"/>
      <c r="DR25" s="720"/>
      <c r="DS25" s="720"/>
      <c r="DT25" s="720"/>
      <c r="DU25" s="720"/>
      <c r="DV25" s="721"/>
      <c r="DW25" s="688">
        <v>21.6</v>
      </c>
      <c r="DX25" s="718"/>
      <c r="DY25" s="718"/>
      <c r="DZ25" s="718"/>
      <c r="EA25" s="718"/>
      <c r="EB25" s="718"/>
      <c r="EC25" s="719"/>
    </row>
    <row r="26" spans="2:133" ht="11.25" customHeight="1">
      <c r="B26" s="680" t="s">
        <v>294</v>
      </c>
      <c r="C26" s="681"/>
      <c r="D26" s="681"/>
      <c r="E26" s="681"/>
      <c r="F26" s="681"/>
      <c r="G26" s="681"/>
      <c r="H26" s="681"/>
      <c r="I26" s="681"/>
      <c r="J26" s="681"/>
      <c r="K26" s="681"/>
      <c r="L26" s="681"/>
      <c r="M26" s="681"/>
      <c r="N26" s="681"/>
      <c r="O26" s="681"/>
      <c r="P26" s="681"/>
      <c r="Q26" s="682"/>
      <c r="R26" s="683">
        <v>45367726</v>
      </c>
      <c r="S26" s="684"/>
      <c r="T26" s="684"/>
      <c r="U26" s="684"/>
      <c r="V26" s="684"/>
      <c r="W26" s="684"/>
      <c r="X26" s="684"/>
      <c r="Y26" s="685"/>
      <c r="Z26" s="686">
        <v>56.2</v>
      </c>
      <c r="AA26" s="686"/>
      <c r="AB26" s="686"/>
      <c r="AC26" s="686"/>
      <c r="AD26" s="687">
        <v>42178046</v>
      </c>
      <c r="AE26" s="687"/>
      <c r="AF26" s="687"/>
      <c r="AG26" s="687"/>
      <c r="AH26" s="687"/>
      <c r="AI26" s="687"/>
      <c r="AJ26" s="687"/>
      <c r="AK26" s="687"/>
      <c r="AL26" s="688">
        <v>99</v>
      </c>
      <c r="AM26" s="689"/>
      <c r="AN26" s="689"/>
      <c r="AO26" s="690"/>
      <c r="AP26" s="702" t="s">
        <v>295</v>
      </c>
      <c r="AQ26" s="729"/>
      <c r="AR26" s="729"/>
      <c r="AS26" s="729"/>
      <c r="AT26" s="729"/>
      <c r="AU26" s="729"/>
      <c r="AV26" s="729"/>
      <c r="AW26" s="729"/>
      <c r="AX26" s="729"/>
      <c r="AY26" s="729"/>
      <c r="AZ26" s="729"/>
      <c r="BA26" s="729"/>
      <c r="BB26" s="729"/>
      <c r="BC26" s="729"/>
      <c r="BD26" s="729"/>
      <c r="BE26" s="729"/>
      <c r="BF26" s="704"/>
      <c r="BG26" s="683" t="s">
        <v>278</v>
      </c>
      <c r="BH26" s="684"/>
      <c r="BI26" s="684"/>
      <c r="BJ26" s="684"/>
      <c r="BK26" s="684"/>
      <c r="BL26" s="684"/>
      <c r="BM26" s="684"/>
      <c r="BN26" s="685"/>
      <c r="BO26" s="686" t="s">
        <v>173</v>
      </c>
      <c r="BP26" s="686"/>
      <c r="BQ26" s="686"/>
      <c r="BR26" s="686"/>
      <c r="BS26" s="692" t="s">
        <v>173</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6383189</v>
      </c>
      <c r="CS26" s="684"/>
      <c r="CT26" s="684"/>
      <c r="CU26" s="684"/>
      <c r="CV26" s="684"/>
      <c r="CW26" s="684"/>
      <c r="CX26" s="684"/>
      <c r="CY26" s="685"/>
      <c r="CZ26" s="688">
        <v>8.4</v>
      </c>
      <c r="DA26" s="718"/>
      <c r="DB26" s="718"/>
      <c r="DC26" s="722"/>
      <c r="DD26" s="692">
        <v>5841919</v>
      </c>
      <c r="DE26" s="684"/>
      <c r="DF26" s="684"/>
      <c r="DG26" s="684"/>
      <c r="DH26" s="684"/>
      <c r="DI26" s="684"/>
      <c r="DJ26" s="684"/>
      <c r="DK26" s="685"/>
      <c r="DL26" s="692" t="s">
        <v>137</v>
      </c>
      <c r="DM26" s="684"/>
      <c r="DN26" s="684"/>
      <c r="DO26" s="684"/>
      <c r="DP26" s="684"/>
      <c r="DQ26" s="684"/>
      <c r="DR26" s="684"/>
      <c r="DS26" s="684"/>
      <c r="DT26" s="684"/>
      <c r="DU26" s="684"/>
      <c r="DV26" s="685"/>
      <c r="DW26" s="688" t="s">
        <v>173</v>
      </c>
      <c r="DX26" s="718"/>
      <c r="DY26" s="718"/>
      <c r="DZ26" s="718"/>
      <c r="EA26" s="718"/>
      <c r="EB26" s="718"/>
      <c r="EC26" s="719"/>
    </row>
    <row r="27" spans="2:133" ht="11.25" customHeight="1">
      <c r="B27" s="680" t="s">
        <v>297</v>
      </c>
      <c r="C27" s="681"/>
      <c r="D27" s="681"/>
      <c r="E27" s="681"/>
      <c r="F27" s="681"/>
      <c r="G27" s="681"/>
      <c r="H27" s="681"/>
      <c r="I27" s="681"/>
      <c r="J27" s="681"/>
      <c r="K27" s="681"/>
      <c r="L27" s="681"/>
      <c r="M27" s="681"/>
      <c r="N27" s="681"/>
      <c r="O27" s="681"/>
      <c r="P27" s="681"/>
      <c r="Q27" s="682"/>
      <c r="R27" s="683">
        <v>22936</v>
      </c>
      <c r="S27" s="684"/>
      <c r="T27" s="684"/>
      <c r="U27" s="684"/>
      <c r="V27" s="684"/>
      <c r="W27" s="684"/>
      <c r="X27" s="684"/>
      <c r="Y27" s="685"/>
      <c r="Z27" s="686">
        <v>0</v>
      </c>
      <c r="AA27" s="686"/>
      <c r="AB27" s="686"/>
      <c r="AC27" s="686"/>
      <c r="AD27" s="687">
        <v>22936</v>
      </c>
      <c r="AE27" s="687"/>
      <c r="AF27" s="687"/>
      <c r="AG27" s="687"/>
      <c r="AH27" s="687"/>
      <c r="AI27" s="687"/>
      <c r="AJ27" s="687"/>
      <c r="AK27" s="687"/>
      <c r="AL27" s="688">
        <v>0.1</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40705451</v>
      </c>
      <c r="BH27" s="684"/>
      <c r="BI27" s="684"/>
      <c r="BJ27" s="684"/>
      <c r="BK27" s="684"/>
      <c r="BL27" s="684"/>
      <c r="BM27" s="684"/>
      <c r="BN27" s="685"/>
      <c r="BO27" s="686">
        <v>100</v>
      </c>
      <c r="BP27" s="686"/>
      <c r="BQ27" s="686"/>
      <c r="BR27" s="686"/>
      <c r="BS27" s="692">
        <v>559357</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26805257</v>
      </c>
      <c r="CS27" s="720"/>
      <c r="CT27" s="720"/>
      <c r="CU27" s="720"/>
      <c r="CV27" s="720"/>
      <c r="CW27" s="720"/>
      <c r="CX27" s="720"/>
      <c r="CY27" s="721"/>
      <c r="CZ27" s="688">
        <v>35.4</v>
      </c>
      <c r="DA27" s="718"/>
      <c r="DB27" s="718"/>
      <c r="DC27" s="722"/>
      <c r="DD27" s="692">
        <v>7747647</v>
      </c>
      <c r="DE27" s="720"/>
      <c r="DF27" s="720"/>
      <c r="DG27" s="720"/>
      <c r="DH27" s="720"/>
      <c r="DI27" s="720"/>
      <c r="DJ27" s="720"/>
      <c r="DK27" s="721"/>
      <c r="DL27" s="692">
        <v>7744870</v>
      </c>
      <c r="DM27" s="720"/>
      <c r="DN27" s="720"/>
      <c r="DO27" s="720"/>
      <c r="DP27" s="720"/>
      <c r="DQ27" s="720"/>
      <c r="DR27" s="720"/>
      <c r="DS27" s="720"/>
      <c r="DT27" s="720"/>
      <c r="DU27" s="720"/>
      <c r="DV27" s="721"/>
      <c r="DW27" s="688">
        <v>18.2</v>
      </c>
      <c r="DX27" s="718"/>
      <c r="DY27" s="718"/>
      <c r="DZ27" s="718"/>
      <c r="EA27" s="718"/>
      <c r="EB27" s="718"/>
      <c r="EC27" s="719"/>
    </row>
    <row r="28" spans="2:133" ht="11.25" customHeight="1">
      <c r="B28" s="680" t="s">
        <v>300</v>
      </c>
      <c r="C28" s="681"/>
      <c r="D28" s="681"/>
      <c r="E28" s="681"/>
      <c r="F28" s="681"/>
      <c r="G28" s="681"/>
      <c r="H28" s="681"/>
      <c r="I28" s="681"/>
      <c r="J28" s="681"/>
      <c r="K28" s="681"/>
      <c r="L28" s="681"/>
      <c r="M28" s="681"/>
      <c r="N28" s="681"/>
      <c r="O28" s="681"/>
      <c r="P28" s="681"/>
      <c r="Q28" s="682"/>
      <c r="R28" s="683">
        <v>500383</v>
      </c>
      <c r="S28" s="684"/>
      <c r="T28" s="684"/>
      <c r="U28" s="684"/>
      <c r="V28" s="684"/>
      <c r="W28" s="684"/>
      <c r="X28" s="684"/>
      <c r="Y28" s="685"/>
      <c r="Z28" s="686">
        <v>0.6</v>
      </c>
      <c r="AA28" s="686"/>
      <c r="AB28" s="686"/>
      <c r="AC28" s="686"/>
      <c r="AD28" s="687" t="s">
        <v>137</v>
      </c>
      <c r="AE28" s="687"/>
      <c r="AF28" s="687"/>
      <c r="AG28" s="687"/>
      <c r="AH28" s="687"/>
      <c r="AI28" s="687"/>
      <c r="AJ28" s="687"/>
      <c r="AK28" s="687"/>
      <c r="AL28" s="688" t="s">
        <v>173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3682009</v>
      </c>
      <c r="CS28" s="684"/>
      <c r="CT28" s="684"/>
      <c r="CU28" s="684"/>
      <c r="CV28" s="684"/>
      <c r="CW28" s="684"/>
      <c r="CX28" s="684"/>
      <c r="CY28" s="685"/>
      <c r="CZ28" s="688">
        <v>4.9000000000000004</v>
      </c>
      <c r="DA28" s="718"/>
      <c r="DB28" s="718"/>
      <c r="DC28" s="722"/>
      <c r="DD28" s="692">
        <v>3639046</v>
      </c>
      <c r="DE28" s="684"/>
      <c r="DF28" s="684"/>
      <c r="DG28" s="684"/>
      <c r="DH28" s="684"/>
      <c r="DI28" s="684"/>
      <c r="DJ28" s="684"/>
      <c r="DK28" s="685"/>
      <c r="DL28" s="692">
        <v>3639046</v>
      </c>
      <c r="DM28" s="684"/>
      <c r="DN28" s="684"/>
      <c r="DO28" s="684"/>
      <c r="DP28" s="684"/>
      <c r="DQ28" s="684"/>
      <c r="DR28" s="684"/>
      <c r="DS28" s="684"/>
      <c r="DT28" s="684"/>
      <c r="DU28" s="684"/>
      <c r="DV28" s="685"/>
      <c r="DW28" s="688">
        <v>8.5</v>
      </c>
      <c r="DX28" s="718"/>
      <c r="DY28" s="718"/>
      <c r="DZ28" s="718"/>
      <c r="EA28" s="718"/>
      <c r="EB28" s="718"/>
      <c r="EC28" s="719"/>
    </row>
    <row r="29" spans="2:133" ht="11.25" customHeight="1">
      <c r="B29" s="680" t="s">
        <v>302</v>
      </c>
      <c r="C29" s="681"/>
      <c r="D29" s="681"/>
      <c r="E29" s="681"/>
      <c r="F29" s="681"/>
      <c r="G29" s="681"/>
      <c r="H29" s="681"/>
      <c r="I29" s="681"/>
      <c r="J29" s="681"/>
      <c r="K29" s="681"/>
      <c r="L29" s="681"/>
      <c r="M29" s="681"/>
      <c r="N29" s="681"/>
      <c r="O29" s="681"/>
      <c r="P29" s="681"/>
      <c r="Q29" s="682"/>
      <c r="R29" s="683">
        <v>824687</v>
      </c>
      <c r="S29" s="684"/>
      <c r="T29" s="684"/>
      <c r="U29" s="684"/>
      <c r="V29" s="684"/>
      <c r="W29" s="684"/>
      <c r="X29" s="684"/>
      <c r="Y29" s="685"/>
      <c r="Z29" s="686">
        <v>1</v>
      </c>
      <c r="AA29" s="686"/>
      <c r="AB29" s="686"/>
      <c r="AC29" s="686"/>
      <c r="AD29" s="687">
        <v>134892</v>
      </c>
      <c r="AE29" s="687"/>
      <c r="AF29" s="687"/>
      <c r="AG29" s="687"/>
      <c r="AH29" s="687"/>
      <c r="AI29" s="687"/>
      <c r="AJ29" s="687"/>
      <c r="AK29" s="687"/>
      <c r="AL29" s="688">
        <v>0.3</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304</v>
      </c>
      <c r="CG29" s="699"/>
      <c r="CH29" s="699"/>
      <c r="CI29" s="699"/>
      <c r="CJ29" s="699"/>
      <c r="CK29" s="699"/>
      <c r="CL29" s="699"/>
      <c r="CM29" s="699"/>
      <c r="CN29" s="699"/>
      <c r="CO29" s="699"/>
      <c r="CP29" s="699"/>
      <c r="CQ29" s="700"/>
      <c r="CR29" s="683">
        <v>3682009</v>
      </c>
      <c r="CS29" s="720"/>
      <c r="CT29" s="720"/>
      <c r="CU29" s="720"/>
      <c r="CV29" s="720"/>
      <c r="CW29" s="720"/>
      <c r="CX29" s="720"/>
      <c r="CY29" s="721"/>
      <c r="CZ29" s="688">
        <v>4.9000000000000004</v>
      </c>
      <c r="DA29" s="718"/>
      <c r="DB29" s="718"/>
      <c r="DC29" s="722"/>
      <c r="DD29" s="692">
        <v>3639046</v>
      </c>
      <c r="DE29" s="720"/>
      <c r="DF29" s="720"/>
      <c r="DG29" s="720"/>
      <c r="DH29" s="720"/>
      <c r="DI29" s="720"/>
      <c r="DJ29" s="720"/>
      <c r="DK29" s="721"/>
      <c r="DL29" s="692">
        <v>3639046</v>
      </c>
      <c r="DM29" s="720"/>
      <c r="DN29" s="720"/>
      <c r="DO29" s="720"/>
      <c r="DP29" s="720"/>
      <c r="DQ29" s="720"/>
      <c r="DR29" s="720"/>
      <c r="DS29" s="720"/>
      <c r="DT29" s="720"/>
      <c r="DU29" s="720"/>
      <c r="DV29" s="721"/>
      <c r="DW29" s="688">
        <v>8.5</v>
      </c>
      <c r="DX29" s="718"/>
      <c r="DY29" s="718"/>
      <c r="DZ29" s="718"/>
      <c r="EA29" s="718"/>
      <c r="EB29" s="718"/>
      <c r="EC29" s="719"/>
    </row>
    <row r="30" spans="2:133" ht="11.25" customHeight="1">
      <c r="B30" s="680" t="s">
        <v>305</v>
      </c>
      <c r="C30" s="681"/>
      <c r="D30" s="681"/>
      <c r="E30" s="681"/>
      <c r="F30" s="681"/>
      <c r="G30" s="681"/>
      <c r="H30" s="681"/>
      <c r="I30" s="681"/>
      <c r="J30" s="681"/>
      <c r="K30" s="681"/>
      <c r="L30" s="681"/>
      <c r="M30" s="681"/>
      <c r="N30" s="681"/>
      <c r="O30" s="681"/>
      <c r="P30" s="681"/>
      <c r="Q30" s="682"/>
      <c r="R30" s="683">
        <v>562439</v>
      </c>
      <c r="S30" s="684"/>
      <c r="T30" s="684"/>
      <c r="U30" s="684"/>
      <c r="V30" s="684"/>
      <c r="W30" s="684"/>
      <c r="X30" s="684"/>
      <c r="Y30" s="685"/>
      <c r="Z30" s="686">
        <v>0.7</v>
      </c>
      <c r="AA30" s="686"/>
      <c r="AB30" s="686"/>
      <c r="AC30" s="686"/>
      <c r="AD30" s="687" t="s">
        <v>137</v>
      </c>
      <c r="AE30" s="687"/>
      <c r="AF30" s="687"/>
      <c r="AG30" s="687"/>
      <c r="AH30" s="687"/>
      <c r="AI30" s="687"/>
      <c r="AJ30" s="687"/>
      <c r="AK30" s="687"/>
      <c r="AL30" s="688" t="s">
        <v>137</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306</v>
      </c>
      <c r="BH30" s="730"/>
      <c r="BI30" s="730"/>
      <c r="BJ30" s="730"/>
      <c r="BK30" s="730"/>
      <c r="BL30" s="730"/>
      <c r="BM30" s="730"/>
      <c r="BN30" s="730"/>
      <c r="BO30" s="730"/>
      <c r="BP30" s="730"/>
      <c r="BQ30" s="731"/>
      <c r="BR30" s="662" t="s">
        <v>307</v>
      </c>
      <c r="BS30" s="730"/>
      <c r="BT30" s="730"/>
      <c r="BU30" s="730"/>
      <c r="BV30" s="730"/>
      <c r="BW30" s="730"/>
      <c r="BX30" s="730"/>
      <c r="BY30" s="730"/>
      <c r="BZ30" s="730"/>
      <c r="CA30" s="730"/>
      <c r="CB30" s="731"/>
      <c r="CD30" s="725"/>
      <c r="CE30" s="726"/>
      <c r="CF30" s="698" t="s">
        <v>308</v>
      </c>
      <c r="CG30" s="699"/>
      <c r="CH30" s="699"/>
      <c r="CI30" s="699"/>
      <c r="CJ30" s="699"/>
      <c r="CK30" s="699"/>
      <c r="CL30" s="699"/>
      <c r="CM30" s="699"/>
      <c r="CN30" s="699"/>
      <c r="CO30" s="699"/>
      <c r="CP30" s="699"/>
      <c r="CQ30" s="700"/>
      <c r="CR30" s="683">
        <v>3549066</v>
      </c>
      <c r="CS30" s="684"/>
      <c r="CT30" s="684"/>
      <c r="CU30" s="684"/>
      <c r="CV30" s="684"/>
      <c r="CW30" s="684"/>
      <c r="CX30" s="684"/>
      <c r="CY30" s="685"/>
      <c r="CZ30" s="688">
        <v>4.7</v>
      </c>
      <c r="DA30" s="718"/>
      <c r="DB30" s="718"/>
      <c r="DC30" s="722"/>
      <c r="DD30" s="692">
        <v>3506103</v>
      </c>
      <c r="DE30" s="684"/>
      <c r="DF30" s="684"/>
      <c r="DG30" s="684"/>
      <c r="DH30" s="684"/>
      <c r="DI30" s="684"/>
      <c r="DJ30" s="684"/>
      <c r="DK30" s="685"/>
      <c r="DL30" s="692">
        <v>3506103</v>
      </c>
      <c r="DM30" s="684"/>
      <c r="DN30" s="684"/>
      <c r="DO30" s="684"/>
      <c r="DP30" s="684"/>
      <c r="DQ30" s="684"/>
      <c r="DR30" s="684"/>
      <c r="DS30" s="684"/>
      <c r="DT30" s="684"/>
      <c r="DU30" s="684"/>
      <c r="DV30" s="685"/>
      <c r="DW30" s="688">
        <v>8.1999999999999993</v>
      </c>
      <c r="DX30" s="718"/>
      <c r="DY30" s="718"/>
      <c r="DZ30" s="718"/>
      <c r="EA30" s="718"/>
      <c r="EB30" s="718"/>
      <c r="EC30" s="719"/>
    </row>
    <row r="31" spans="2:133" ht="11.25" customHeight="1">
      <c r="B31" s="680" t="s">
        <v>309</v>
      </c>
      <c r="C31" s="681"/>
      <c r="D31" s="681"/>
      <c r="E31" s="681"/>
      <c r="F31" s="681"/>
      <c r="G31" s="681"/>
      <c r="H31" s="681"/>
      <c r="I31" s="681"/>
      <c r="J31" s="681"/>
      <c r="K31" s="681"/>
      <c r="L31" s="681"/>
      <c r="M31" s="681"/>
      <c r="N31" s="681"/>
      <c r="O31" s="681"/>
      <c r="P31" s="681"/>
      <c r="Q31" s="682"/>
      <c r="R31" s="683">
        <v>15500004</v>
      </c>
      <c r="S31" s="684"/>
      <c r="T31" s="684"/>
      <c r="U31" s="684"/>
      <c r="V31" s="684"/>
      <c r="W31" s="684"/>
      <c r="X31" s="684"/>
      <c r="Y31" s="685"/>
      <c r="Z31" s="686">
        <v>19.2</v>
      </c>
      <c r="AA31" s="686"/>
      <c r="AB31" s="686"/>
      <c r="AC31" s="686"/>
      <c r="AD31" s="687" t="s">
        <v>173</v>
      </c>
      <c r="AE31" s="687"/>
      <c r="AF31" s="687"/>
      <c r="AG31" s="687"/>
      <c r="AH31" s="687"/>
      <c r="AI31" s="687"/>
      <c r="AJ31" s="687"/>
      <c r="AK31" s="687"/>
      <c r="AL31" s="688" t="s">
        <v>173</v>
      </c>
      <c r="AM31" s="689"/>
      <c r="AN31" s="689"/>
      <c r="AO31" s="690"/>
      <c r="AP31" s="737" t="s">
        <v>310</v>
      </c>
      <c r="AQ31" s="738"/>
      <c r="AR31" s="738"/>
      <c r="AS31" s="738"/>
      <c r="AT31" s="743" t="s">
        <v>311</v>
      </c>
      <c r="AU31" s="230"/>
      <c r="AV31" s="230"/>
      <c r="AW31" s="230"/>
      <c r="AX31" s="669" t="s">
        <v>185</v>
      </c>
      <c r="AY31" s="670"/>
      <c r="AZ31" s="670"/>
      <c r="BA31" s="670"/>
      <c r="BB31" s="670"/>
      <c r="BC31" s="670"/>
      <c r="BD31" s="670"/>
      <c r="BE31" s="670"/>
      <c r="BF31" s="671"/>
      <c r="BG31" s="751">
        <v>99.4</v>
      </c>
      <c r="BH31" s="735"/>
      <c r="BI31" s="735"/>
      <c r="BJ31" s="735"/>
      <c r="BK31" s="735"/>
      <c r="BL31" s="735"/>
      <c r="BM31" s="678">
        <v>98.4</v>
      </c>
      <c r="BN31" s="735"/>
      <c r="BO31" s="735"/>
      <c r="BP31" s="735"/>
      <c r="BQ31" s="736"/>
      <c r="BR31" s="751">
        <v>99.5</v>
      </c>
      <c r="BS31" s="735"/>
      <c r="BT31" s="735"/>
      <c r="BU31" s="735"/>
      <c r="BV31" s="735"/>
      <c r="BW31" s="735"/>
      <c r="BX31" s="678">
        <v>98.4</v>
      </c>
      <c r="BY31" s="735"/>
      <c r="BZ31" s="735"/>
      <c r="CA31" s="735"/>
      <c r="CB31" s="736"/>
      <c r="CD31" s="725"/>
      <c r="CE31" s="726"/>
      <c r="CF31" s="698" t="s">
        <v>312</v>
      </c>
      <c r="CG31" s="699"/>
      <c r="CH31" s="699"/>
      <c r="CI31" s="699"/>
      <c r="CJ31" s="699"/>
      <c r="CK31" s="699"/>
      <c r="CL31" s="699"/>
      <c r="CM31" s="699"/>
      <c r="CN31" s="699"/>
      <c r="CO31" s="699"/>
      <c r="CP31" s="699"/>
      <c r="CQ31" s="700"/>
      <c r="CR31" s="683">
        <v>132943</v>
      </c>
      <c r="CS31" s="720"/>
      <c r="CT31" s="720"/>
      <c r="CU31" s="720"/>
      <c r="CV31" s="720"/>
      <c r="CW31" s="720"/>
      <c r="CX31" s="720"/>
      <c r="CY31" s="721"/>
      <c r="CZ31" s="688">
        <v>0.2</v>
      </c>
      <c r="DA31" s="718"/>
      <c r="DB31" s="718"/>
      <c r="DC31" s="722"/>
      <c r="DD31" s="692">
        <v>132943</v>
      </c>
      <c r="DE31" s="720"/>
      <c r="DF31" s="720"/>
      <c r="DG31" s="720"/>
      <c r="DH31" s="720"/>
      <c r="DI31" s="720"/>
      <c r="DJ31" s="720"/>
      <c r="DK31" s="721"/>
      <c r="DL31" s="692">
        <v>132943</v>
      </c>
      <c r="DM31" s="720"/>
      <c r="DN31" s="720"/>
      <c r="DO31" s="720"/>
      <c r="DP31" s="720"/>
      <c r="DQ31" s="720"/>
      <c r="DR31" s="720"/>
      <c r="DS31" s="720"/>
      <c r="DT31" s="720"/>
      <c r="DU31" s="720"/>
      <c r="DV31" s="721"/>
      <c r="DW31" s="688">
        <v>0.3</v>
      </c>
      <c r="DX31" s="718"/>
      <c r="DY31" s="718"/>
      <c r="DZ31" s="718"/>
      <c r="EA31" s="718"/>
      <c r="EB31" s="718"/>
      <c r="EC31" s="719"/>
    </row>
    <row r="32" spans="2:133" ht="11.25" customHeight="1">
      <c r="B32" s="746" t="s">
        <v>313</v>
      </c>
      <c r="C32" s="747"/>
      <c r="D32" s="747"/>
      <c r="E32" s="747"/>
      <c r="F32" s="747"/>
      <c r="G32" s="747"/>
      <c r="H32" s="747"/>
      <c r="I32" s="747"/>
      <c r="J32" s="747"/>
      <c r="K32" s="747"/>
      <c r="L32" s="747"/>
      <c r="M32" s="747"/>
      <c r="N32" s="747"/>
      <c r="O32" s="747"/>
      <c r="P32" s="747"/>
      <c r="Q32" s="748"/>
      <c r="R32" s="683">
        <v>272253</v>
      </c>
      <c r="S32" s="684"/>
      <c r="T32" s="684"/>
      <c r="U32" s="684"/>
      <c r="V32" s="684"/>
      <c r="W32" s="684"/>
      <c r="X32" s="684"/>
      <c r="Y32" s="685"/>
      <c r="Z32" s="686">
        <v>0.3</v>
      </c>
      <c r="AA32" s="686"/>
      <c r="AB32" s="686"/>
      <c r="AC32" s="686"/>
      <c r="AD32" s="687">
        <v>272253</v>
      </c>
      <c r="AE32" s="687"/>
      <c r="AF32" s="687"/>
      <c r="AG32" s="687"/>
      <c r="AH32" s="687"/>
      <c r="AI32" s="687"/>
      <c r="AJ32" s="687"/>
      <c r="AK32" s="687"/>
      <c r="AL32" s="688">
        <v>0.6</v>
      </c>
      <c r="AM32" s="689"/>
      <c r="AN32" s="689"/>
      <c r="AO32" s="690"/>
      <c r="AP32" s="739"/>
      <c r="AQ32" s="740"/>
      <c r="AR32" s="740"/>
      <c r="AS32" s="740"/>
      <c r="AT32" s="744"/>
      <c r="AU32" s="229" t="s">
        <v>314</v>
      </c>
      <c r="AV32" s="229"/>
      <c r="AW32" s="229"/>
      <c r="AX32" s="680" t="s">
        <v>315</v>
      </c>
      <c r="AY32" s="681"/>
      <c r="AZ32" s="681"/>
      <c r="BA32" s="681"/>
      <c r="BB32" s="681"/>
      <c r="BC32" s="681"/>
      <c r="BD32" s="681"/>
      <c r="BE32" s="681"/>
      <c r="BF32" s="682"/>
      <c r="BG32" s="752">
        <v>99.1</v>
      </c>
      <c r="BH32" s="720"/>
      <c r="BI32" s="720"/>
      <c r="BJ32" s="720"/>
      <c r="BK32" s="720"/>
      <c r="BL32" s="720"/>
      <c r="BM32" s="689">
        <v>97.4</v>
      </c>
      <c r="BN32" s="749"/>
      <c r="BO32" s="749"/>
      <c r="BP32" s="749"/>
      <c r="BQ32" s="750"/>
      <c r="BR32" s="752">
        <v>99.2</v>
      </c>
      <c r="BS32" s="720"/>
      <c r="BT32" s="720"/>
      <c r="BU32" s="720"/>
      <c r="BV32" s="720"/>
      <c r="BW32" s="720"/>
      <c r="BX32" s="689">
        <v>97.4</v>
      </c>
      <c r="BY32" s="749"/>
      <c r="BZ32" s="749"/>
      <c r="CA32" s="749"/>
      <c r="CB32" s="750"/>
      <c r="CD32" s="727"/>
      <c r="CE32" s="728"/>
      <c r="CF32" s="698" t="s">
        <v>316</v>
      </c>
      <c r="CG32" s="699"/>
      <c r="CH32" s="699"/>
      <c r="CI32" s="699"/>
      <c r="CJ32" s="699"/>
      <c r="CK32" s="699"/>
      <c r="CL32" s="699"/>
      <c r="CM32" s="699"/>
      <c r="CN32" s="699"/>
      <c r="CO32" s="699"/>
      <c r="CP32" s="699"/>
      <c r="CQ32" s="700"/>
      <c r="CR32" s="683" t="s">
        <v>173</v>
      </c>
      <c r="CS32" s="684"/>
      <c r="CT32" s="684"/>
      <c r="CU32" s="684"/>
      <c r="CV32" s="684"/>
      <c r="CW32" s="684"/>
      <c r="CX32" s="684"/>
      <c r="CY32" s="685"/>
      <c r="CZ32" s="688" t="s">
        <v>137</v>
      </c>
      <c r="DA32" s="718"/>
      <c r="DB32" s="718"/>
      <c r="DC32" s="722"/>
      <c r="DD32" s="692" t="s">
        <v>173</v>
      </c>
      <c r="DE32" s="684"/>
      <c r="DF32" s="684"/>
      <c r="DG32" s="684"/>
      <c r="DH32" s="684"/>
      <c r="DI32" s="684"/>
      <c r="DJ32" s="684"/>
      <c r="DK32" s="685"/>
      <c r="DL32" s="692" t="s">
        <v>264</v>
      </c>
      <c r="DM32" s="684"/>
      <c r="DN32" s="684"/>
      <c r="DO32" s="684"/>
      <c r="DP32" s="684"/>
      <c r="DQ32" s="684"/>
      <c r="DR32" s="684"/>
      <c r="DS32" s="684"/>
      <c r="DT32" s="684"/>
      <c r="DU32" s="684"/>
      <c r="DV32" s="685"/>
      <c r="DW32" s="688" t="s">
        <v>173</v>
      </c>
      <c r="DX32" s="718"/>
      <c r="DY32" s="718"/>
      <c r="DZ32" s="718"/>
      <c r="EA32" s="718"/>
      <c r="EB32" s="718"/>
      <c r="EC32" s="719"/>
    </row>
    <row r="33" spans="2:133" ht="11.25" customHeight="1">
      <c r="B33" s="680" t="s">
        <v>317</v>
      </c>
      <c r="C33" s="681"/>
      <c r="D33" s="681"/>
      <c r="E33" s="681"/>
      <c r="F33" s="681"/>
      <c r="G33" s="681"/>
      <c r="H33" s="681"/>
      <c r="I33" s="681"/>
      <c r="J33" s="681"/>
      <c r="K33" s="681"/>
      <c r="L33" s="681"/>
      <c r="M33" s="681"/>
      <c r="N33" s="681"/>
      <c r="O33" s="681"/>
      <c r="P33" s="681"/>
      <c r="Q33" s="682"/>
      <c r="R33" s="683">
        <v>9447092</v>
      </c>
      <c r="S33" s="684"/>
      <c r="T33" s="684"/>
      <c r="U33" s="684"/>
      <c r="V33" s="684"/>
      <c r="W33" s="684"/>
      <c r="X33" s="684"/>
      <c r="Y33" s="685"/>
      <c r="Z33" s="686">
        <v>11.7</v>
      </c>
      <c r="AA33" s="686"/>
      <c r="AB33" s="686"/>
      <c r="AC33" s="686"/>
      <c r="AD33" s="687" t="s">
        <v>173</v>
      </c>
      <c r="AE33" s="687"/>
      <c r="AF33" s="687"/>
      <c r="AG33" s="687"/>
      <c r="AH33" s="687"/>
      <c r="AI33" s="687"/>
      <c r="AJ33" s="687"/>
      <c r="AK33" s="687"/>
      <c r="AL33" s="688" t="s">
        <v>264</v>
      </c>
      <c r="AM33" s="689"/>
      <c r="AN33" s="689"/>
      <c r="AO33" s="690"/>
      <c r="AP33" s="741"/>
      <c r="AQ33" s="742"/>
      <c r="AR33" s="742"/>
      <c r="AS33" s="742"/>
      <c r="AT33" s="745"/>
      <c r="AU33" s="231"/>
      <c r="AV33" s="231"/>
      <c r="AW33" s="231"/>
      <c r="AX33" s="732" t="s">
        <v>318</v>
      </c>
      <c r="AY33" s="733"/>
      <c r="AZ33" s="733"/>
      <c r="BA33" s="733"/>
      <c r="BB33" s="733"/>
      <c r="BC33" s="733"/>
      <c r="BD33" s="733"/>
      <c r="BE33" s="733"/>
      <c r="BF33" s="734"/>
      <c r="BG33" s="753">
        <v>99.6</v>
      </c>
      <c r="BH33" s="754"/>
      <c r="BI33" s="754"/>
      <c r="BJ33" s="754"/>
      <c r="BK33" s="754"/>
      <c r="BL33" s="754"/>
      <c r="BM33" s="755">
        <v>99.2</v>
      </c>
      <c r="BN33" s="754"/>
      <c r="BO33" s="754"/>
      <c r="BP33" s="754"/>
      <c r="BQ33" s="756"/>
      <c r="BR33" s="753">
        <v>99.7</v>
      </c>
      <c r="BS33" s="754"/>
      <c r="BT33" s="754"/>
      <c r="BU33" s="754"/>
      <c r="BV33" s="754"/>
      <c r="BW33" s="754"/>
      <c r="BX33" s="755">
        <v>99.2</v>
      </c>
      <c r="BY33" s="754"/>
      <c r="BZ33" s="754"/>
      <c r="CA33" s="754"/>
      <c r="CB33" s="756"/>
      <c r="CD33" s="698" t="s">
        <v>319</v>
      </c>
      <c r="CE33" s="699"/>
      <c r="CF33" s="699"/>
      <c r="CG33" s="699"/>
      <c r="CH33" s="699"/>
      <c r="CI33" s="699"/>
      <c r="CJ33" s="699"/>
      <c r="CK33" s="699"/>
      <c r="CL33" s="699"/>
      <c r="CM33" s="699"/>
      <c r="CN33" s="699"/>
      <c r="CO33" s="699"/>
      <c r="CP33" s="699"/>
      <c r="CQ33" s="700"/>
      <c r="CR33" s="683">
        <v>28462946</v>
      </c>
      <c r="CS33" s="720"/>
      <c r="CT33" s="720"/>
      <c r="CU33" s="720"/>
      <c r="CV33" s="720"/>
      <c r="CW33" s="720"/>
      <c r="CX33" s="720"/>
      <c r="CY33" s="721"/>
      <c r="CZ33" s="688">
        <v>37.6</v>
      </c>
      <c r="DA33" s="718"/>
      <c r="DB33" s="718"/>
      <c r="DC33" s="722"/>
      <c r="DD33" s="692">
        <v>23560317</v>
      </c>
      <c r="DE33" s="720"/>
      <c r="DF33" s="720"/>
      <c r="DG33" s="720"/>
      <c r="DH33" s="720"/>
      <c r="DI33" s="720"/>
      <c r="DJ33" s="720"/>
      <c r="DK33" s="721"/>
      <c r="DL33" s="692">
        <v>18172552</v>
      </c>
      <c r="DM33" s="720"/>
      <c r="DN33" s="720"/>
      <c r="DO33" s="720"/>
      <c r="DP33" s="720"/>
      <c r="DQ33" s="720"/>
      <c r="DR33" s="720"/>
      <c r="DS33" s="720"/>
      <c r="DT33" s="720"/>
      <c r="DU33" s="720"/>
      <c r="DV33" s="721"/>
      <c r="DW33" s="688">
        <v>42.6</v>
      </c>
      <c r="DX33" s="718"/>
      <c r="DY33" s="718"/>
      <c r="DZ33" s="718"/>
      <c r="EA33" s="718"/>
      <c r="EB33" s="718"/>
      <c r="EC33" s="719"/>
    </row>
    <row r="34" spans="2:133" ht="11.25" customHeight="1">
      <c r="B34" s="680" t="s">
        <v>320</v>
      </c>
      <c r="C34" s="681"/>
      <c r="D34" s="681"/>
      <c r="E34" s="681"/>
      <c r="F34" s="681"/>
      <c r="G34" s="681"/>
      <c r="H34" s="681"/>
      <c r="I34" s="681"/>
      <c r="J34" s="681"/>
      <c r="K34" s="681"/>
      <c r="L34" s="681"/>
      <c r="M34" s="681"/>
      <c r="N34" s="681"/>
      <c r="O34" s="681"/>
      <c r="P34" s="681"/>
      <c r="Q34" s="682"/>
      <c r="R34" s="683">
        <v>45092</v>
      </c>
      <c r="S34" s="684"/>
      <c r="T34" s="684"/>
      <c r="U34" s="684"/>
      <c r="V34" s="684"/>
      <c r="W34" s="684"/>
      <c r="X34" s="684"/>
      <c r="Y34" s="685"/>
      <c r="Z34" s="686">
        <v>0.1</v>
      </c>
      <c r="AA34" s="686"/>
      <c r="AB34" s="686"/>
      <c r="AC34" s="686"/>
      <c r="AD34" s="687">
        <v>7637</v>
      </c>
      <c r="AE34" s="687"/>
      <c r="AF34" s="687"/>
      <c r="AG34" s="687"/>
      <c r="AH34" s="687"/>
      <c r="AI34" s="687"/>
      <c r="AJ34" s="687"/>
      <c r="AK34" s="687"/>
      <c r="AL34" s="688">
        <v>0</v>
      </c>
      <c r="AM34" s="689"/>
      <c r="AN34" s="689"/>
      <c r="AO34" s="690"/>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698" t="s">
        <v>321</v>
      </c>
      <c r="CE34" s="699"/>
      <c r="CF34" s="699"/>
      <c r="CG34" s="699"/>
      <c r="CH34" s="699"/>
      <c r="CI34" s="699"/>
      <c r="CJ34" s="699"/>
      <c r="CK34" s="699"/>
      <c r="CL34" s="699"/>
      <c r="CM34" s="699"/>
      <c r="CN34" s="699"/>
      <c r="CO34" s="699"/>
      <c r="CP34" s="699"/>
      <c r="CQ34" s="700"/>
      <c r="CR34" s="683">
        <v>11822995</v>
      </c>
      <c r="CS34" s="684"/>
      <c r="CT34" s="684"/>
      <c r="CU34" s="684"/>
      <c r="CV34" s="684"/>
      <c r="CW34" s="684"/>
      <c r="CX34" s="684"/>
      <c r="CY34" s="685"/>
      <c r="CZ34" s="688">
        <v>15.6</v>
      </c>
      <c r="DA34" s="718"/>
      <c r="DB34" s="718"/>
      <c r="DC34" s="722"/>
      <c r="DD34" s="692">
        <v>9560075</v>
      </c>
      <c r="DE34" s="684"/>
      <c r="DF34" s="684"/>
      <c r="DG34" s="684"/>
      <c r="DH34" s="684"/>
      <c r="DI34" s="684"/>
      <c r="DJ34" s="684"/>
      <c r="DK34" s="685"/>
      <c r="DL34" s="692">
        <v>8519144</v>
      </c>
      <c r="DM34" s="684"/>
      <c r="DN34" s="684"/>
      <c r="DO34" s="684"/>
      <c r="DP34" s="684"/>
      <c r="DQ34" s="684"/>
      <c r="DR34" s="684"/>
      <c r="DS34" s="684"/>
      <c r="DT34" s="684"/>
      <c r="DU34" s="684"/>
      <c r="DV34" s="685"/>
      <c r="DW34" s="688">
        <v>20</v>
      </c>
      <c r="DX34" s="718"/>
      <c r="DY34" s="718"/>
      <c r="DZ34" s="718"/>
      <c r="EA34" s="718"/>
      <c r="EB34" s="718"/>
      <c r="EC34" s="719"/>
    </row>
    <row r="35" spans="2:133" ht="11.25" customHeight="1">
      <c r="B35" s="680" t="s">
        <v>322</v>
      </c>
      <c r="C35" s="681"/>
      <c r="D35" s="681"/>
      <c r="E35" s="681"/>
      <c r="F35" s="681"/>
      <c r="G35" s="681"/>
      <c r="H35" s="681"/>
      <c r="I35" s="681"/>
      <c r="J35" s="681"/>
      <c r="K35" s="681"/>
      <c r="L35" s="681"/>
      <c r="M35" s="681"/>
      <c r="N35" s="681"/>
      <c r="O35" s="681"/>
      <c r="P35" s="681"/>
      <c r="Q35" s="682"/>
      <c r="R35" s="683">
        <v>76508</v>
      </c>
      <c r="S35" s="684"/>
      <c r="T35" s="684"/>
      <c r="U35" s="684"/>
      <c r="V35" s="684"/>
      <c r="W35" s="684"/>
      <c r="X35" s="684"/>
      <c r="Y35" s="685"/>
      <c r="Z35" s="686">
        <v>0.1</v>
      </c>
      <c r="AA35" s="686"/>
      <c r="AB35" s="686"/>
      <c r="AC35" s="686"/>
      <c r="AD35" s="687" t="s">
        <v>173</v>
      </c>
      <c r="AE35" s="687"/>
      <c r="AF35" s="687"/>
      <c r="AG35" s="687"/>
      <c r="AH35" s="687"/>
      <c r="AI35" s="687"/>
      <c r="AJ35" s="687"/>
      <c r="AK35" s="687"/>
      <c r="AL35" s="688" t="s">
        <v>173</v>
      </c>
      <c r="AM35" s="689"/>
      <c r="AN35" s="689"/>
      <c r="AO35" s="690"/>
      <c r="AP35" s="234"/>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917992</v>
      </c>
      <c r="CS35" s="720"/>
      <c r="CT35" s="720"/>
      <c r="CU35" s="720"/>
      <c r="CV35" s="720"/>
      <c r="CW35" s="720"/>
      <c r="CX35" s="720"/>
      <c r="CY35" s="721"/>
      <c r="CZ35" s="688">
        <v>1.2</v>
      </c>
      <c r="DA35" s="718"/>
      <c r="DB35" s="718"/>
      <c r="DC35" s="722"/>
      <c r="DD35" s="692">
        <v>828630</v>
      </c>
      <c r="DE35" s="720"/>
      <c r="DF35" s="720"/>
      <c r="DG35" s="720"/>
      <c r="DH35" s="720"/>
      <c r="DI35" s="720"/>
      <c r="DJ35" s="720"/>
      <c r="DK35" s="721"/>
      <c r="DL35" s="692">
        <v>800408</v>
      </c>
      <c r="DM35" s="720"/>
      <c r="DN35" s="720"/>
      <c r="DO35" s="720"/>
      <c r="DP35" s="720"/>
      <c r="DQ35" s="720"/>
      <c r="DR35" s="720"/>
      <c r="DS35" s="720"/>
      <c r="DT35" s="720"/>
      <c r="DU35" s="720"/>
      <c r="DV35" s="721"/>
      <c r="DW35" s="688">
        <v>1.9</v>
      </c>
      <c r="DX35" s="718"/>
      <c r="DY35" s="718"/>
      <c r="DZ35" s="718"/>
      <c r="EA35" s="718"/>
      <c r="EB35" s="718"/>
      <c r="EC35" s="719"/>
    </row>
    <row r="36" spans="2:133" ht="11.25" customHeight="1">
      <c r="B36" s="680" t="s">
        <v>326</v>
      </c>
      <c r="C36" s="681"/>
      <c r="D36" s="681"/>
      <c r="E36" s="681"/>
      <c r="F36" s="681"/>
      <c r="G36" s="681"/>
      <c r="H36" s="681"/>
      <c r="I36" s="681"/>
      <c r="J36" s="681"/>
      <c r="K36" s="681"/>
      <c r="L36" s="681"/>
      <c r="M36" s="681"/>
      <c r="N36" s="681"/>
      <c r="O36" s="681"/>
      <c r="P36" s="681"/>
      <c r="Q36" s="682"/>
      <c r="R36" s="683">
        <v>158509</v>
      </c>
      <c r="S36" s="684"/>
      <c r="T36" s="684"/>
      <c r="U36" s="684"/>
      <c r="V36" s="684"/>
      <c r="W36" s="684"/>
      <c r="X36" s="684"/>
      <c r="Y36" s="685"/>
      <c r="Z36" s="686">
        <v>0.2</v>
      </c>
      <c r="AA36" s="686"/>
      <c r="AB36" s="686"/>
      <c r="AC36" s="686"/>
      <c r="AD36" s="687" t="s">
        <v>173</v>
      </c>
      <c r="AE36" s="687"/>
      <c r="AF36" s="687"/>
      <c r="AG36" s="687"/>
      <c r="AH36" s="687"/>
      <c r="AI36" s="687"/>
      <c r="AJ36" s="687"/>
      <c r="AK36" s="687"/>
      <c r="AL36" s="688" t="s">
        <v>173</v>
      </c>
      <c r="AM36" s="689"/>
      <c r="AN36" s="689"/>
      <c r="AO36" s="690"/>
      <c r="AP36" s="234"/>
      <c r="AQ36" s="757" t="s">
        <v>327</v>
      </c>
      <c r="AR36" s="758"/>
      <c r="AS36" s="758"/>
      <c r="AT36" s="758"/>
      <c r="AU36" s="758"/>
      <c r="AV36" s="758"/>
      <c r="AW36" s="758"/>
      <c r="AX36" s="758"/>
      <c r="AY36" s="759"/>
      <c r="AZ36" s="672">
        <v>7461813</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173426</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5843202</v>
      </c>
      <c r="CS36" s="684"/>
      <c r="CT36" s="684"/>
      <c r="CU36" s="684"/>
      <c r="CV36" s="684"/>
      <c r="CW36" s="684"/>
      <c r="CX36" s="684"/>
      <c r="CY36" s="685"/>
      <c r="CZ36" s="688">
        <v>7.7</v>
      </c>
      <c r="DA36" s="718"/>
      <c r="DB36" s="718"/>
      <c r="DC36" s="722"/>
      <c r="DD36" s="692">
        <v>4235090</v>
      </c>
      <c r="DE36" s="684"/>
      <c r="DF36" s="684"/>
      <c r="DG36" s="684"/>
      <c r="DH36" s="684"/>
      <c r="DI36" s="684"/>
      <c r="DJ36" s="684"/>
      <c r="DK36" s="685"/>
      <c r="DL36" s="692">
        <v>3261999</v>
      </c>
      <c r="DM36" s="684"/>
      <c r="DN36" s="684"/>
      <c r="DO36" s="684"/>
      <c r="DP36" s="684"/>
      <c r="DQ36" s="684"/>
      <c r="DR36" s="684"/>
      <c r="DS36" s="684"/>
      <c r="DT36" s="684"/>
      <c r="DU36" s="684"/>
      <c r="DV36" s="685"/>
      <c r="DW36" s="688">
        <v>7.7</v>
      </c>
      <c r="DX36" s="718"/>
      <c r="DY36" s="718"/>
      <c r="DZ36" s="718"/>
      <c r="EA36" s="718"/>
      <c r="EB36" s="718"/>
      <c r="EC36" s="719"/>
    </row>
    <row r="37" spans="2:133" ht="11.25" customHeight="1">
      <c r="B37" s="680" t="s">
        <v>330</v>
      </c>
      <c r="C37" s="681"/>
      <c r="D37" s="681"/>
      <c r="E37" s="681"/>
      <c r="F37" s="681"/>
      <c r="G37" s="681"/>
      <c r="H37" s="681"/>
      <c r="I37" s="681"/>
      <c r="J37" s="681"/>
      <c r="K37" s="681"/>
      <c r="L37" s="681"/>
      <c r="M37" s="681"/>
      <c r="N37" s="681"/>
      <c r="O37" s="681"/>
      <c r="P37" s="681"/>
      <c r="Q37" s="682"/>
      <c r="R37" s="683">
        <v>4748958</v>
      </c>
      <c r="S37" s="684"/>
      <c r="T37" s="684"/>
      <c r="U37" s="684"/>
      <c r="V37" s="684"/>
      <c r="W37" s="684"/>
      <c r="X37" s="684"/>
      <c r="Y37" s="685"/>
      <c r="Z37" s="686">
        <v>5.9</v>
      </c>
      <c r="AA37" s="686"/>
      <c r="AB37" s="686"/>
      <c r="AC37" s="686"/>
      <c r="AD37" s="687" t="s">
        <v>173</v>
      </c>
      <c r="AE37" s="687"/>
      <c r="AF37" s="687"/>
      <c r="AG37" s="687"/>
      <c r="AH37" s="687"/>
      <c r="AI37" s="687"/>
      <c r="AJ37" s="687"/>
      <c r="AK37" s="687"/>
      <c r="AL37" s="688" t="s">
        <v>137</v>
      </c>
      <c r="AM37" s="689"/>
      <c r="AN37" s="689"/>
      <c r="AO37" s="690"/>
      <c r="AQ37" s="761" t="s">
        <v>331</v>
      </c>
      <c r="AR37" s="762"/>
      <c r="AS37" s="762"/>
      <c r="AT37" s="762"/>
      <c r="AU37" s="762"/>
      <c r="AV37" s="762"/>
      <c r="AW37" s="762"/>
      <c r="AX37" s="762"/>
      <c r="AY37" s="763"/>
      <c r="AZ37" s="683">
        <v>1892055</v>
      </c>
      <c r="BA37" s="684"/>
      <c r="BB37" s="684"/>
      <c r="BC37" s="684"/>
      <c r="BD37" s="720"/>
      <c r="BE37" s="720"/>
      <c r="BF37" s="750"/>
      <c r="BG37" s="698" t="s">
        <v>332</v>
      </c>
      <c r="BH37" s="699"/>
      <c r="BI37" s="699"/>
      <c r="BJ37" s="699"/>
      <c r="BK37" s="699"/>
      <c r="BL37" s="699"/>
      <c r="BM37" s="699"/>
      <c r="BN37" s="699"/>
      <c r="BO37" s="699"/>
      <c r="BP37" s="699"/>
      <c r="BQ37" s="699"/>
      <c r="BR37" s="699"/>
      <c r="BS37" s="699"/>
      <c r="BT37" s="699"/>
      <c r="BU37" s="700"/>
      <c r="BV37" s="683">
        <v>-287533</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582661</v>
      </c>
      <c r="CS37" s="720"/>
      <c r="CT37" s="720"/>
      <c r="CU37" s="720"/>
      <c r="CV37" s="720"/>
      <c r="CW37" s="720"/>
      <c r="CX37" s="720"/>
      <c r="CY37" s="721"/>
      <c r="CZ37" s="688">
        <v>0.8</v>
      </c>
      <c r="DA37" s="718"/>
      <c r="DB37" s="718"/>
      <c r="DC37" s="722"/>
      <c r="DD37" s="692">
        <v>582661</v>
      </c>
      <c r="DE37" s="720"/>
      <c r="DF37" s="720"/>
      <c r="DG37" s="720"/>
      <c r="DH37" s="720"/>
      <c r="DI37" s="720"/>
      <c r="DJ37" s="720"/>
      <c r="DK37" s="721"/>
      <c r="DL37" s="692">
        <v>487326</v>
      </c>
      <c r="DM37" s="720"/>
      <c r="DN37" s="720"/>
      <c r="DO37" s="720"/>
      <c r="DP37" s="720"/>
      <c r="DQ37" s="720"/>
      <c r="DR37" s="720"/>
      <c r="DS37" s="720"/>
      <c r="DT37" s="720"/>
      <c r="DU37" s="720"/>
      <c r="DV37" s="721"/>
      <c r="DW37" s="688">
        <v>1.1000000000000001</v>
      </c>
      <c r="DX37" s="718"/>
      <c r="DY37" s="718"/>
      <c r="DZ37" s="718"/>
      <c r="EA37" s="718"/>
      <c r="EB37" s="718"/>
      <c r="EC37" s="719"/>
    </row>
    <row r="38" spans="2:133" ht="11.25" customHeight="1">
      <c r="B38" s="680" t="s">
        <v>334</v>
      </c>
      <c r="C38" s="681"/>
      <c r="D38" s="681"/>
      <c r="E38" s="681"/>
      <c r="F38" s="681"/>
      <c r="G38" s="681"/>
      <c r="H38" s="681"/>
      <c r="I38" s="681"/>
      <c r="J38" s="681"/>
      <c r="K38" s="681"/>
      <c r="L38" s="681"/>
      <c r="M38" s="681"/>
      <c r="N38" s="681"/>
      <c r="O38" s="681"/>
      <c r="P38" s="681"/>
      <c r="Q38" s="682"/>
      <c r="R38" s="683">
        <v>776770</v>
      </c>
      <c r="S38" s="684"/>
      <c r="T38" s="684"/>
      <c r="U38" s="684"/>
      <c r="V38" s="684"/>
      <c r="W38" s="684"/>
      <c r="X38" s="684"/>
      <c r="Y38" s="685"/>
      <c r="Z38" s="686">
        <v>1</v>
      </c>
      <c r="AA38" s="686"/>
      <c r="AB38" s="686"/>
      <c r="AC38" s="686"/>
      <c r="AD38" s="687">
        <v>807</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t="s">
        <v>173</v>
      </c>
      <c r="BA38" s="684"/>
      <c r="BB38" s="684"/>
      <c r="BC38" s="684"/>
      <c r="BD38" s="720"/>
      <c r="BE38" s="720"/>
      <c r="BF38" s="750"/>
      <c r="BG38" s="698" t="s">
        <v>336</v>
      </c>
      <c r="BH38" s="699"/>
      <c r="BI38" s="699"/>
      <c r="BJ38" s="699"/>
      <c r="BK38" s="699"/>
      <c r="BL38" s="699"/>
      <c r="BM38" s="699"/>
      <c r="BN38" s="699"/>
      <c r="BO38" s="699"/>
      <c r="BP38" s="699"/>
      <c r="BQ38" s="699"/>
      <c r="BR38" s="699"/>
      <c r="BS38" s="699"/>
      <c r="BT38" s="699"/>
      <c r="BU38" s="700"/>
      <c r="BV38" s="683">
        <v>25839</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7461813</v>
      </c>
      <c r="CS38" s="684"/>
      <c r="CT38" s="684"/>
      <c r="CU38" s="684"/>
      <c r="CV38" s="684"/>
      <c r="CW38" s="684"/>
      <c r="CX38" s="684"/>
      <c r="CY38" s="685"/>
      <c r="CZ38" s="688">
        <v>9.9</v>
      </c>
      <c r="DA38" s="718"/>
      <c r="DB38" s="718"/>
      <c r="DC38" s="722"/>
      <c r="DD38" s="692">
        <v>6569474</v>
      </c>
      <c r="DE38" s="684"/>
      <c r="DF38" s="684"/>
      <c r="DG38" s="684"/>
      <c r="DH38" s="684"/>
      <c r="DI38" s="684"/>
      <c r="DJ38" s="684"/>
      <c r="DK38" s="685"/>
      <c r="DL38" s="692">
        <v>5591001</v>
      </c>
      <c r="DM38" s="684"/>
      <c r="DN38" s="684"/>
      <c r="DO38" s="684"/>
      <c r="DP38" s="684"/>
      <c r="DQ38" s="684"/>
      <c r="DR38" s="684"/>
      <c r="DS38" s="684"/>
      <c r="DT38" s="684"/>
      <c r="DU38" s="684"/>
      <c r="DV38" s="685"/>
      <c r="DW38" s="688">
        <v>13.1</v>
      </c>
      <c r="DX38" s="718"/>
      <c r="DY38" s="718"/>
      <c r="DZ38" s="718"/>
      <c r="EA38" s="718"/>
      <c r="EB38" s="718"/>
      <c r="EC38" s="719"/>
    </row>
    <row r="39" spans="2:133" ht="11.25" customHeight="1">
      <c r="B39" s="680" t="s">
        <v>338</v>
      </c>
      <c r="C39" s="681"/>
      <c r="D39" s="681"/>
      <c r="E39" s="681"/>
      <c r="F39" s="681"/>
      <c r="G39" s="681"/>
      <c r="H39" s="681"/>
      <c r="I39" s="681"/>
      <c r="J39" s="681"/>
      <c r="K39" s="681"/>
      <c r="L39" s="681"/>
      <c r="M39" s="681"/>
      <c r="N39" s="681"/>
      <c r="O39" s="681"/>
      <c r="P39" s="681"/>
      <c r="Q39" s="682"/>
      <c r="R39" s="683">
        <v>2364500</v>
      </c>
      <c r="S39" s="684"/>
      <c r="T39" s="684"/>
      <c r="U39" s="684"/>
      <c r="V39" s="684"/>
      <c r="W39" s="684"/>
      <c r="X39" s="684"/>
      <c r="Y39" s="685"/>
      <c r="Z39" s="686">
        <v>2.9</v>
      </c>
      <c r="AA39" s="686"/>
      <c r="AB39" s="686"/>
      <c r="AC39" s="686"/>
      <c r="AD39" s="687" t="s">
        <v>137</v>
      </c>
      <c r="AE39" s="687"/>
      <c r="AF39" s="687"/>
      <c r="AG39" s="687"/>
      <c r="AH39" s="687"/>
      <c r="AI39" s="687"/>
      <c r="AJ39" s="687"/>
      <c r="AK39" s="687"/>
      <c r="AL39" s="688" t="s">
        <v>173</v>
      </c>
      <c r="AM39" s="689"/>
      <c r="AN39" s="689"/>
      <c r="AO39" s="690"/>
      <c r="AQ39" s="761" t="s">
        <v>339</v>
      </c>
      <c r="AR39" s="762"/>
      <c r="AS39" s="762"/>
      <c r="AT39" s="762"/>
      <c r="AU39" s="762"/>
      <c r="AV39" s="762"/>
      <c r="AW39" s="762"/>
      <c r="AX39" s="762"/>
      <c r="AY39" s="763"/>
      <c r="AZ39" s="683" t="s">
        <v>173</v>
      </c>
      <c r="BA39" s="684"/>
      <c r="BB39" s="684"/>
      <c r="BC39" s="684"/>
      <c r="BD39" s="720"/>
      <c r="BE39" s="720"/>
      <c r="BF39" s="750"/>
      <c r="BG39" s="698" t="s">
        <v>340</v>
      </c>
      <c r="BH39" s="699"/>
      <c r="BI39" s="699"/>
      <c r="BJ39" s="699"/>
      <c r="BK39" s="699"/>
      <c r="BL39" s="699"/>
      <c r="BM39" s="699"/>
      <c r="BN39" s="699"/>
      <c r="BO39" s="699"/>
      <c r="BP39" s="699"/>
      <c r="BQ39" s="699"/>
      <c r="BR39" s="699"/>
      <c r="BS39" s="699"/>
      <c r="BT39" s="699"/>
      <c r="BU39" s="700"/>
      <c r="BV39" s="683">
        <v>37919</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2376426</v>
      </c>
      <c r="CS39" s="720"/>
      <c r="CT39" s="720"/>
      <c r="CU39" s="720"/>
      <c r="CV39" s="720"/>
      <c r="CW39" s="720"/>
      <c r="CX39" s="720"/>
      <c r="CY39" s="721"/>
      <c r="CZ39" s="688">
        <v>3.1</v>
      </c>
      <c r="DA39" s="718"/>
      <c r="DB39" s="718"/>
      <c r="DC39" s="722"/>
      <c r="DD39" s="692">
        <v>2366803</v>
      </c>
      <c r="DE39" s="720"/>
      <c r="DF39" s="720"/>
      <c r="DG39" s="720"/>
      <c r="DH39" s="720"/>
      <c r="DI39" s="720"/>
      <c r="DJ39" s="720"/>
      <c r="DK39" s="721"/>
      <c r="DL39" s="692" t="s">
        <v>173</v>
      </c>
      <c r="DM39" s="720"/>
      <c r="DN39" s="720"/>
      <c r="DO39" s="720"/>
      <c r="DP39" s="720"/>
      <c r="DQ39" s="720"/>
      <c r="DR39" s="720"/>
      <c r="DS39" s="720"/>
      <c r="DT39" s="720"/>
      <c r="DU39" s="720"/>
      <c r="DV39" s="721"/>
      <c r="DW39" s="688" t="s">
        <v>278</v>
      </c>
      <c r="DX39" s="718"/>
      <c r="DY39" s="718"/>
      <c r="DZ39" s="718"/>
      <c r="EA39" s="718"/>
      <c r="EB39" s="718"/>
      <c r="EC39" s="719"/>
    </row>
    <row r="40" spans="2:133" ht="11.25" customHeight="1">
      <c r="B40" s="680" t="s">
        <v>342</v>
      </c>
      <c r="C40" s="681"/>
      <c r="D40" s="681"/>
      <c r="E40" s="681"/>
      <c r="F40" s="681"/>
      <c r="G40" s="681"/>
      <c r="H40" s="681"/>
      <c r="I40" s="681"/>
      <c r="J40" s="681"/>
      <c r="K40" s="681"/>
      <c r="L40" s="681"/>
      <c r="M40" s="681"/>
      <c r="N40" s="681"/>
      <c r="O40" s="681"/>
      <c r="P40" s="681"/>
      <c r="Q40" s="682"/>
      <c r="R40" s="683" t="s">
        <v>173</v>
      </c>
      <c r="S40" s="684"/>
      <c r="T40" s="684"/>
      <c r="U40" s="684"/>
      <c r="V40" s="684"/>
      <c r="W40" s="684"/>
      <c r="X40" s="684"/>
      <c r="Y40" s="685"/>
      <c r="Z40" s="686" t="s">
        <v>173</v>
      </c>
      <c r="AA40" s="686"/>
      <c r="AB40" s="686"/>
      <c r="AC40" s="686"/>
      <c r="AD40" s="687" t="s">
        <v>173</v>
      </c>
      <c r="AE40" s="687"/>
      <c r="AF40" s="687"/>
      <c r="AG40" s="687"/>
      <c r="AH40" s="687"/>
      <c r="AI40" s="687"/>
      <c r="AJ40" s="687"/>
      <c r="AK40" s="687"/>
      <c r="AL40" s="688" t="s">
        <v>137</v>
      </c>
      <c r="AM40" s="689"/>
      <c r="AN40" s="689"/>
      <c r="AO40" s="690"/>
      <c r="AQ40" s="761" t="s">
        <v>343</v>
      </c>
      <c r="AR40" s="762"/>
      <c r="AS40" s="762"/>
      <c r="AT40" s="762"/>
      <c r="AU40" s="762"/>
      <c r="AV40" s="762"/>
      <c r="AW40" s="762"/>
      <c r="AX40" s="762"/>
      <c r="AY40" s="763"/>
      <c r="AZ40" s="683" t="s">
        <v>137</v>
      </c>
      <c r="BA40" s="684"/>
      <c r="BB40" s="684"/>
      <c r="BC40" s="684"/>
      <c r="BD40" s="720"/>
      <c r="BE40" s="720"/>
      <c r="BF40" s="750"/>
      <c r="BG40" s="764" t="s">
        <v>344</v>
      </c>
      <c r="BH40" s="765"/>
      <c r="BI40" s="765"/>
      <c r="BJ40" s="765"/>
      <c r="BK40" s="765"/>
      <c r="BL40" s="235"/>
      <c r="BM40" s="699" t="s">
        <v>345</v>
      </c>
      <c r="BN40" s="699"/>
      <c r="BO40" s="699"/>
      <c r="BP40" s="699"/>
      <c r="BQ40" s="699"/>
      <c r="BR40" s="699"/>
      <c r="BS40" s="699"/>
      <c r="BT40" s="699"/>
      <c r="BU40" s="700"/>
      <c r="BV40" s="683">
        <v>104</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40518</v>
      </c>
      <c r="CS40" s="684"/>
      <c r="CT40" s="684"/>
      <c r="CU40" s="684"/>
      <c r="CV40" s="684"/>
      <c r="CW40" s="684"/>
      <c r="CX40" s="684"/>
      <c r="CY40" s="685"/>
      <c r="CZ40" s="688">
        <v>0.1</v>
      </c>
      <c r="DA40" s="718"/>
      <c r="DB40" s="718"/>
      <c r="DC40" s="722"/>
      <c r="DD40" s="692">
        <v>245</v>
      </c>
      <c r="DE40" s="684"/>
      <c r="DF40" s="684"/>
      <c r="DG40" s="684"/>
      <c r="DH40" s="684"/>
      <c r="DI40" s="684"/>
      <c r="DJ40" s="684"/>
      <c r="DK40" s="685"/>
      <c r="DL40" s="692" t="s">
        <v>173</v>
      </c>
      <c r="DM40" s="684"/>
      <c r="DN40" s="684"/>
      <c r="DO40" s="684"/>
      <c r="DP40" s="684"/>
      <c r="DQ40" s="684"/>
      <c r="DR40" s="684"/>
      <c r="DS40" s="684"/>
      <c r="DT40" s="684"/>
      <c r="DU40" s="684"/>
      <c r="DV40" s="685"/>
      <c r="DW40" s="688" t="s">
        <v>173</v>
      </c>
      <c r="DX40" s="718"/>
      <c r="DY40" s="718"/>
      <c r="DZ40" s="718"/>
      <c r="EA40" s="718"/>
      <c r="EB40" s="718"/>
      <c r="EC40" s="719"/>
    </row>
    <row r="41" spans="2:133" ht="11.25" customHeight="1">
      <c r="B41" s="680" t="s">
        <v>347</v>
      </c>
      <c r="C41" s="681"/>
      <c r="D41" s="681"/>
      <c r="E41" s="681"/>
      <c r="F41" s="681"/>
      <c r="G41" s="681"/>
      <c r="H41" s="681"/>
      <c r="I41" s="681"/>
      <c r="J41" s="681"/>
      <c r="K41" s="681"/>
      <c r="L41" s="681"/>
      <c r="M41" s="681"/>
      <c r="N41" s="681"/>
      <c r="O41" s="681"/>
      <c r="P41" s="681"/>
      <c r="Q41" s="682"/>
      <c r="R41" s="683" t="s">
        <v>173</v>
      </c>
      <c r="S41" s="684"/>
      <c r="T41" s="684"/>
      <c r="U41" s="684"/>
      <c r="V41" s="684"/>
      <c r="W41" s="684"/>
      <c r="X41" s="684"/>
      <c r="Y41" s="685"/>
      <c r="Z41" s="686" t="s">
        <v>173</v>
      </c>
      <c r="AA41" s="686"/>
      <c r="AB41" s="686"/>
      <c r="AC41" s="686"/>
      <c r="AD41" s="687" t="s">
        <v>137</v>
      </c>
      <c r="AE41" s="687"/>
      <c r="AF41" s="687"/>
      <c r="AG41" s="687"/>
      <c r="AH41" s="687"/>
      <c r="AI41" s="687"/>
      <c r="AJ41" s="687"/>
      <c r="AK41" s="687"/>
      <c r="AL41" s="688" t="s">
        <v>173</v>
      </c>
      <c r="AM41" s="689"/>
      <c r="AN41" s="689"/>
      <c r="AO41" s="690"/>
      <c r="AQ41" s="761" t="s">
        <v>348</v>
      </c>
      <c r="AR41" s="762"/>
      <c r="AS41" s="762"/>
      <c r="AT41" s="762"/>
      <c r="AU41" s="762"/>
      <c r="AV41" s="762"/>
      <c r="AW41" s="762"/>
      <c r="AX41" s="762"/>
      <c r="AY41" s="763"/>
      <c r="AZ41" s="683">
        <v>1510000</v>
      </c>
      <c r="BA41" s="684"/>
      <c r="BB41" s="684"/>
      <c r="BC41" s="684"/>
      <c r="BD41" s="720"/>
      <c r="BE41" s="720"/>
      <c r="BF41" s="750"/>
      <c r="BG41" s="764"/>
      <c r="BH41" s="765"/>
      <c r="BI41" s="765"/>
      <c r="BJ41" s="765"/>
      <c r="BK41" s="765"/>
      <c r="BL41" s="235"/>
      <c r="BM41" s="699" t="s">
        <v>349</v>
      </c>
      <c r="BN41" s="699"/>
      <c r="BO41" s="699"/>
      <c r="BP41" s="699"/>
      <c r="BQ41" s="699"/>
      <c r="BR41" s="699"/>
      <c r="BS41" s="699"/>
      <c r="BT41" s="699"/>
      <c r="BU41" s="700"/>
      <c r="BV41" s="683" t="s">
        <v>137</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173</v>
      </c>
      <c r="CS41" s="720"/>
      <c r="CT41" s="720"/>
      <c r="CU41" s="720"/>
      <c r="CV41" s="720"/>
      <c r="CW41" s="720"/>
      <c r="CX41" s="720"/>
      <c r="CY41" s="721"/>
      <c r="CZ41" s="688" t="s">
        <v>137</v>
      </c>
      <c r="DA41" s="718"/>
      <c r="DB41" s="718"/>
      <c r="DC41" s="722"/>
      <c r="DD41" s="692" t="s">
        <v>173</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2" t="s">
        <v>351</v>
      </c>
      <c r="C42" s="733"/>
      <c r="D42" s="733"/>
      <c r="E42" s="733"/>
      <c r="F42" s="733"/>
      <c r="G42" s="733"/>
      <c r="H42" s="733"/>
      <c r="I42" s="733"/>
      <c r="J42" s="733"/>
      <c r="K42" s="733"/>
      <c r="L42" s="733"/>
      <c r="M42" s="733"/>
      <c r="N42" s="733"/>
      <c r="O42" s="733"/>
      <c r="P42" s="733"/>
      <c r="Q42" s="734"/>
      <c r="R42" s="768">
        <v>80667857</v>
      </c>
      <c r="S42" s="769"/>
      <c r="T42" s="769"/>
      <c r="U42" s="769"/>
      <c r="V42" s="769"/>
      <c r="W42" s="769"/>
      <c r="X42" s="769"/>
      <c r="Y42" s="777"/>
      <c r="Z42" s="778">
        <v>100</v>
      </c>
      <c r="AA42" s="778"/>
      <c r="AB42" s="778"/>
      <c r="AC42" s="778"/>
      <c r="AD42" s="779">
        <v>42616571</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4059758</v>
      </c>
      <c r="BA42" s="769"/>
      <c r="BB42" s="769"/>
      <c r="BC42" s="769"/>
      <c r="BD42" s="754"/>
      <c r="BE42" s="754"/>
      <c r="BF42" s="756"/>
      <c r="BG42" s="766"/>
      <c r="BH42" s="767"/>
      <c r="BI42" s="767"/>
      <c r="BJ42" s="767"/>
      <c r="BK42" s="767"/>
      <c r="BL42" s="236"/>
      <c r="BM42" s="709" t="s">
        <v>353</v>
      </c>
      <c r="BN42" s="709"/>
      <c r="BO42" s="709"/>
      <c r="BP42" s="709"/>
      <c r="BQ42" s="709"/>
      <c r="BR42" s="709"/>
      <c r="BS42" s="709"/>
      <c r="BT42" s="709"/>
      <c r="BU42" s="710"/>
      <c r="BV42" s="768">
        <v>289</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6398107</v>
      </c>
      <c r="CS42" s="684"/>
      <c r="CT42" s="684"/>
      <c r="CU42" s="684"/>
      <c r="CV42" s="684"/>
      <c r="CW42" s="684"/>
      <c r="CX42" s="684"/>
      <c r="CY42" s="685"/>
      <c r="CZ42" s="688">
        <v>8.5</v>
      </c>
      <c r="DA42" s="689"/>
      <c r="DB42" s="689"/>
      <c r="DC42" s="701"/>
      <c r="DD42" s="692">
        <v>1828174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7"/>
      <c r="BW43" s="237"/>
      <c r="BX43" s="237"/>
      <c r="BY43" s="237"/>
      <c r="BZ43" s="237"/>
      <c r="CA43" s="237"/>
      <c r="CB43" s="237"/>
      <c r="CD43" s="680" t="s">
        <v>355</v>
      </c>
      <c r="CE43" s="681"/>
      <c r="CF43" s="681"/>
      <c r="CG43" s="681"/>
      <c r="CH43" s="681"/>
      <c r="CI43" s="681"/>
      <c r="CJ43" s="681"/>
      <c r="CK43" s="681"/>
      <c r="CL43" s="681"/>
      <c r="CM43" s="681"/>
      <c r="CN43" s="681"/>
      <c r="CO43" s="681"/>
      <c r="CP43" s="681"/>
      <c r="CQ43" s="682"/>
      <c r="CR43" s="683">
        <v>114834</v>
      </c>
      <c r="CS43" s="720"/>
      <c r="CT43" s="720"/>
      <c r="CU43" s="720"/>
      <c r="CV43" s="720"/>
      <c r="CW43" s="720"/>
      <c r="CX43" s="720"/>
      <c r="CY43" s="721"/>
      <c r="CZ43" s="688">
        <v>0.2</v>
      </c>
      <c r="DA43" s="718"/>
      <c r="DB43" s="718"/>
      <c r="DC43" s="722"/>
      <c r="DD43" s="692">
        <v>114834</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303</v>
      </c>
      <c r="CE44" s="796"/>
      <c r="CF44" s="680" t="s">
        <v>356</v>
      </c>
      <c r="CG44" s="681"/>
      <c r="CH44" s="681"/>
      <c r="CI44" s="681"/>
      <c r="CJ44" s="681"/>
      <c r="CK44" s="681"/>
      <c r="CL44" s="681"/>
      <c r="CM44" s="681"/>
      <c r="CN44" s="681"/>
      <c r="CO44" s="681"/>
      <c r="CP44" s="681"/>
      <c r="CQ44" s="682"/>
      <c r="CR44" s="683">
        <v>6382106</v>
      </c>
      <c r="CS44" s="684"/>
      <c r="CT44" s="684"/>
      <c r="CU44" s="684"/>
      <c r="CV44" s="684"/>
      <c r="CW44" s="684"/>
      <c r="CX44" s="684"/>
      <c r="CY44" s="685"/>
      <c r="CZ44" s="688">
        <v>8.4</v>
      </c>
      <c r="DA44" s="689"/>
      <c r="DB44" s="689"/>
      <c r="DC44" s="701"/>
      <c r="DD44" s="692">
        <v>1818167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357</v>
      </c>
      <c r="CG45" s="681"/>
      <c r="CH45" s="681"/>
      <c r="CI45" s="681"/>
      <c r="CJ45" s="681"/>
      <c r="CK45" s="681"/>
      <c r="CL45" s="681"/>
      <c r="CM45" s="681"/>
      <c r="CN45" s="681"/>
      <c r="CO45" s="681"/>
      <c r="CP45" s="681"/>
      <c r="CQ45" s="682"/>
      <c r="CR45" s="683">
        <v>1207397</v>
      </c>
      <c r="CS45" s="720"/>
      <c r="CT45" s="720"/>
      <c r="CU45" s="720"/>
      <c r="CV45" s="720"/>
      <c r="CW45" s="720"/>
      <c r="CX45" s="720"/>
      <c r="CY45" s="721"/>
      <c r="CZ45" s="688">
        <v>1.6</v>
      </c>
      <c r="DA45" s="718"/>
      <c r="DB45" s="718"/>
      <c r="DC45" s="722"/>
      <c r="DD45" s="692">
        <v>99484</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29" t="s">
        <v>358</v>
      </c>
      <c r="C46" s="229"/>
      <c r="D46" s="229"/>
      <c r="E46" s="229"/>
      <c r="F46" s="229"/>
      <c r="G46" s="229"/>
      <c r="H46" s="229"/>
      <c r="I46" s="229"/>
      <c r="J46" s="229"/>
      <c r="K46" s="229"/>
      <c r="L46" s="229"/>
      <c r="M46" s="229"/>
      <c r="N46" s="229"/>
      <c r="O46" s="229"/>
      <c r="P46" s="229"/>
      <c r="Q46" s="229"/>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797"/>
      <c r="CE46" s="798"/>
      <c r="CF46" s="680" t="s">
        <v>359</v>
      </c>
      <c r="CG46" s="681"/>
      <c r="CH46" s="681"/>
      <c r="CI46" s="681"/>
      <c r="CJ46" s="681"/>
      <c r="CK46" s="681"/>
      <c r="CL46" s="681"/>
      <c r="CM46" s="681"/>
      <c r="CN46" s="681"/>
      <c r="CO46" s="681"/>
      <c r="CP46" s="681"/>
      <c r="CQ46" s="682"/>
      <c r="CR46" s="683">
        <v>5174709</v>
      </c>
      <c r="CS46" s="684"/>
      <c r="CT46" s="684"/>
      <c r="CU46" s="684"/>
      <c r="CV46" s="684"/>
      <c r="CW46" s="684"/>
      <c r="CX46" s="684"/>
      <c r="CY46" s="685"/>
      <c r="CZ46" s="688">
        <v>6.8</v>
      </c>
      <c r="DA46" s="689"/>
      <c r="DB46" s="689"/>
      <c r="DC46" s="701"/>
      <c r="DD46" s="692">
        <v>1718683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39" t="s">
        <v>360</v>
      </c>
      <c r="C47" s="229"/>
      <c r="D47" s="229"/>
      <c r="E47" s="229"/>
      <c r="F47" s="229"/>
      <c r="G47" s="229"/>
      <c r="H47" s="229"/>
      <c r="I47" s="229"/>
      <c r="J47" s="229"/>
      <c r="K47" s="229"/>
      <c r="L47" s="229"/>
      <c r="M47" s="229"/>
      <c r="N47" s="229"/>
      <c r="O47" s="229"/>
      <c r="P47" s="229"/>
      <c r="Q47" s="229"/>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797"/>
      <c r="CE47" s="798"/>
      <c r="CF47" s="680" t="s">
        <v>361</v>
      </c>
      <c r="CG47" s="681"/>
      <c r="CH47" s="681"/>
      <c r="CI47" s="681"/>
      <c r="CJ47" s="681"/>
      <c r="CK47" s="681"/>
      <c r="CL47" s="681"/>
      <c r="CM47" s="681"/>
      <c r="CN47" s="681"/>
      <c r="CO47" s="681"/>
      <c r="CP47" s="681"/>
      <c r="CQ47" s="682"/>
      <c r="CR47" s="683">
        <v>16001</v>
      </c>
      <c r="CS47" s="720"/>
      <c r="CT47" s="720"/>
      <c r="CU47" s="720"/>
      <c r="CV47" s="720"/>
      <c r="CW47" s="720"/>
      <c r="CX47" s="720"/>
      <c r="CY47" s="721"/>
      <c r="CZ47" s="688">
        <v>0</v>
      </c>
      <c r="DA47" s="718"/>
      <c r="DB47" s="718"/>
      <c r="DC47" s="722"/>
      <c r="DD47" s="692">
        <v>10007</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c r="B48" s="240" t="s">
        <v>362</v>
      </c>
      <c r="CD48" s="799"/>
      <c r="CE48" s="800"/>
      <c r="CF48" s="680" t="s">
        <v>363</v>
      </c>
      <c r="CG48" s="681"/>
      <c r="CH48" s="681"/>
      <c r="CI48" s="681"/>
      <c r="CJ48" s="681"/>
      <c r="CK48" s="681"/>
      <c r="CL48" s="681"/>
      <c r="CM48" s="681"/>
      <c r="CN48" s="681"/>
      <c r="CO48" s="681"/>
      <c r="CP48" s="681"/>
      <c r="CQ48" s="682"/>
      <c r="CR48" s="683" t="s">
        <v>264</v>
      </c>
      <c r="CS48" s="684"/>
      <c r="CT48" s="684"/>
      <c r="CU48" s="684"/>
      <c r="CV48" s="684"/>
      <c r="CW48" s="684"/>
      <c r="CX48" s="684"/>
      <c r="CY48" s="685"/>
      <c r="CZ48" s="688" t="s">
        <v>137</v>
      </c>
      <c r="DA48" s="689"/>
      <c r="DB48" s="689"/>
      <c r="DC48" s="701"/>
      <c r="DD48" s="692" t="s">
        <v>173</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2" t="s">
        <v>364</v>
      </c>
      <c r="CE49" s="733"/>
      <c r="CF49" s="733"/>
      <c r="CG49" s="733"/>
      <c r="CH49" s="733"/>
      <c r="CI49" s="733"/>
      <c r="CJ49" s="733"/>
      <c r="CK49" s="733"/>
      <c r="CL49" s="733"/>
      <c r="CM49" s="733"/>
      <c r="CN49" s="733"/>
      <c r="CO49" s="733"/>
      <c r="CP49" s="733"/>
      <c r="CQ49" s="734"/>
      <c r="CR49" s="768">
        <v>75637291</v>
      </c>
      <c r="CS49" s="754"/>
      <c r="CT49" s="754"/>
      <c r="CU49" s="754"/>
      <c r="CV49" s="754"/>
      <c r="CW49" s="754"/>
      <c r="CX49" s="754"/>
      <c r="CY49" s="785"/>
      <c r="CZ49" s="780">
        <v>100</v>
      </c>
      <c r="DA49" s="786"/>
      <c r="DB49" s="786"/>
      <c r="DC49" s="787"/>
      <c r="DD49" s="788">
        <v>46047677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dklzyBJ41V9Z2Xd5/uOXCQBmz9TC1we81dFCIK4l5APfKK9wZYid8qqGFvf4D3wiKY4+lHYFNOJgNvDrYCF3IQ==" saltValue="JZcu/tgZCdPCiO2x99ODX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30" t="s">
        <v>366</v>
      </c>
      <c r="DK2" s="831"/>
      <c r="DL2" s="831"/>
      <c r="DM2" s="831"/>
      <c r="DN2" s="831"/>
      <c r="DO2" s="832"/>
      <c r="DP2" s="249"/>
      <c r="DQ2" s="830" t="s">
        <v>367</v>
      </c>
      <c r="DR2" s="831"/>
      <c r="DS2" s="831"/>
      <c r="DT2" s="831"/>
      <c r="DU2" s="831"/>
      <c r="DV2" s="831"/>
      <c r="DW2" s="831"/>
      <c r="DX2" s="831"/>
      <c r="DY2" s="831"/>
      <c r="DZ2" s="832"/>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6"/>
      <c r="BA5" s="256"/>
      <c r="BB5" s="256"/>
      <c r="BC5" s="256"/>
      <c r="BD5" s="256"/>
      <c r="BE5" s="257"/>
      <c r="BF5" s="257"/>
      <c r="BG5" s="257"/>
      <c r="BH5" s="257"/>
      <c r="BI5" s="257"/>
      <c r="BJ5" s="257"/>
      <c r="BK5" s="257"/>
      <c r="BL5" s="257"/>
      <c r="BM5" s="257"/>
      <c r="BN5" s="257"/>
      <c r="BO5" s="257"/>
      <c r="BP5" s="257"/>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4"/>
    </row>
    <row r="6" spans="1:131" s="255"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2"/>
      <c r="BA6" s="252"/>
      <c r="BB6" s="252"/>
      <c r="BC6" s="252"/>
      <c r="BD6" s="252"/>
      <c r="BE6" s="253"/>
      <c r="BF6" s="253"/>
      <c r="BG6" s="253"/>
      <c r="BH6" s="253"/>
      <c r="BI6" s="253"/>
      <c r="BJ6" s="253"/>
      <c r="BK6" s="253"/>
      <c r="BL6" s="253"/>
      <c r="BM6" s="253"/>
      <c r="BN6" s="253"/>
      <c r="BO6" s="253"/>
      <c r="BP6" s="253"/>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4"/>
    </row>
    <row r="7" spans="1:131" s="255" customFormat="1" ht="26.25" customHeight="1" thickTop="1">
      <c r="A7" s="258">
        <v>1</v>
      </c>
      <c r="B7" s="815" t="s">
        <v>387</v>
      </c>
      <c r="C7" s="816"/>
      <c r="D7" s="816"/>
      <c r="E7" s="816"/>
      <c r="F7" s="816"/>
      <c r="G7" s="816"/>
      <c r="H7" s="816"/>
      <c r="I7" s="816"/>
      <c r="J7" s="816"/>
      <c r="K7" s="816"/>
      <c r="L7" s="816"/>
      <c r="M7" s="816"/>
      <c r="N7" s="816"/>
      <c r="O7" s="816"/>
      <c r="P7" s="817"/>
      <c r="Q7" s="818">
        <v>80668</v>
      </c>
      <c r="R7" s="819"/>
      <c r="S7" s="819"/>
      <c r="T7" s="819"/>
      <c r="U7" s="819"/>
      <c r="V7" s="819">
        <v>75637</v>
      </c>
      <c r="W7" s="819"/>
      <c r="X7" s="819"/>
      <c r="Y7" s="819"/>
      <c r="Z7" s="819"/>
      <c r="AA7" s="819">
        <v>5031</v>
      </c>
      <c r="AB7" s="819"/>
      <c r="AC7" s="819"/>
      <c r="AD7" s="819"/>
      <c r="AE7" s="820"/>
      <c r="AF7" s="821">
        <v>4317</v>
      </c>
      <c r="AG7" s="822"/>
      <c r="AH7" s="822"/>
      <c r="AI7" s="822"/>
      <c r="AJ7" s="823"/>
      <c r="AK7" s="858">
        <v>159</v>
      </c>
      <c r="AL7" s="859"/>
      <c r="AM7" s="859"/>
      <c r="AN7" s="859"/>
      <c r="AO7" s="859"/>
      <c r="AP7" s="859">
        <v>23524</v>
      </c>
      <c r="AQ7" s="859"/>
      <c r="AR7" s="859"/>
      <c r="AS7" s="859"/>
      <c r="AT7" s="859"/>
      <c r="AU7" s="860"/>
      <c r="AV7" s="860"/>
      <c r="AW7" s="860"/>
      <c r="AX7" s="860"/>
      <c r="AY7" s="861"/>
      <c r="AZ7" s="252"/>
      <c r="BA7" s="252"/>
      <c r="BB7" s="252"/>
      <c r="BC7" s="252"/>
      <c r="BD7" s="252"/>
      <c r="BE7" s="253"/>
      <c r="BF7" s="253"/>
      <c r="BG7" s="253"/>
      <c r="BH7" s="253"/>
      <c r="BI7" s="253"/>
      <c r="BJ7" s="253"/>
      <c r="BK7" s="253"/>
      <c r="BL7" s="253"/>
      <c r="BM7" s="253"/>
      <c r="BN7" s="253"/>
      <c r="BO7" s="253"/>
      <c r="BP7" s="253"/>
      <c r="BQ7" s="259">
        <v>1</v>
      </c>
      <c r="BR7" s="260"/>
      <c r="BS7" s="862" t="s">
        <v>591</v>
      </c>
      <c r="BT7" s="863"/>
      <c r="BU7" s="863"/>
      <c r="BV7" s="863"/>
      <c r="BW7" s="863"/>
      <c r="BX7" s="863"/>
      <c r="BY7" s="863"/>
      <c r="BZ7" s="863"/>
      <c r="CA7" s="863"/>
      <c r="CB7" s="863"/>
      <c r="CC7" s="863"/>
      <c r="CD7" s="863"/>
      <c r="CE7" s="863"/>
      <c r="CF7" s="863"/>
      <c r="CG7" s="864"/>
      <c r="CH7" s="855">
        <v>9</v>
      </c>
      <c r="CI7" s="856"/>
      <c r="CJ7" s="856"/>
      <c r="CK7" s="856"/>
      <c r="CL7" s="857"/>
      <c r="CM7" s="855">
        <v>417</v>
      </c>
      <c r="CN7" s="856"/>
      <c r="CO7" s="856"/>
      <c r="CP7" s="856"/>
      <c r="CQ7" s="857"/>
      <c r="CR7" s="855">
        <v>658</v>
      </c>
      <c r="CS7" s="856"/>
      <c r="CT7" s="856"/>
      <c r="CU7" s="856"/>
      <c r="CV7" s="857"/>
      <c r="CW7" s="855">
        <v>137</v>
      </c>
      <c r="CX7" s="856"/>
      <c r="CY7" s="856"/>
      <c r="CZ7" s="856"/>
      <c r="DA7" s="857"/>
      <c r="DB7" s="855" t="s">
        <v>586</v>
      </c>
      <c r="DC7" s="856"/>
      <c r="DD7" s="856"/>
      <c r="DE7" s="856"/>
      <c r="DF7" s="857"/>
      <c r="DG7" s="855" t="s">
        <v>586</v>
      </c>
      <c r="DH7" s="856"/>
      <c r="DI7" s="856"/>
      <c r="DJ7" s="856"/>
      <c r="DK7" s="857"/>
      <c r="DL7" s="855" t="s">
        <v>586</v>
      </c>
      <c r="DM7" s="856"/>
      <c r="DN7" s="856"/>
      <c r="DO7" s="856"/>
      <c r="DP7" s="857"/>
      <c r="DQ7" s="855" t="s">
        <v>586</v>
      </c>
      <c r="DR7" s="856"/>
      <c r="DS7" s="856"/>
      <c r="DT7" s="856"/>
      <c r="DU7" s="857"/>
      <c r="DV7" s="836"/>
      <c r="DW7" s="837"/>
      <c r="DX7" s="837"/>
      <c r="DY7" s="837"/>
      <c r="DZ7" s="838"/>
      <c r="EA7" s="254"/>
    </row>
    <row r="8" spans="1:131" s="255" customFormat="1" ht="26.25" customHeight="1">
      <c r="A8" s="261">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2"/>
      <c r="BA8" s="252"/>
      <c r="BB8" s="252"/>
      <c r="BC8" s="252"/>
      <c r="BD8" s="252"/>
      <c r="BE8" s="253"/>
      <c r="BF8" s="253"/>
      <c r="BG8" s="253"/>
      <c r="BH8" s="253"/>
      <c r="BI8" s="253"/>
      <c r="BJ8" s="253"/>
      <c r="BK8" s="253"/>
      <c r="BL8" s="253"/>
      <c r="BM8" s="253"/>
      <c r="BN8" s="253"/>
      <c r="BO8" s="253"/>
      <c r="BP8" s="253"/>
      <c r="BQ8" s="262">
        <v>2</v>
      </c>
      <c r="BR8" s="263"/>
      <c r="BS8" s="852" t="s">
        <v>592</v>
      </c>
      <c r="BT8" s="853"/>
      <c r="BU8" s="853"/>
      <c r="BV8" s="853"/>
      <c r="BW8" s="853"/>
      <c r="BX8" s="853"/>
      <c r="BY8" s="853"/>
      <c r="BZ8" s="853"/>
      <c r="CA8" s="853"/>
      <c r="CB8" s="853"/>
      <c r="CC8" s="853"/>
      <c r="CD8" s="853"/>
      <c r="CE8" s="853"/>
      <c r="CF8" s="853"/>
      <c r="CG8" s="854"/>
      <c r="CH8" s="865">
        <v>149</v>
      </c>
      <c r="CI8" s="866"/>
      <c r="CJ8" s="866"/>
      <c r="CK8" s="866"/>
      <c r="CL8" s="867"/>
      <c r="CM8" s="865">
        <v>2149</v>
      </c>
      <c r="CN8" s="866"/>
      <c r="CO8" s="866"/>
      <c r="CP8" s="866"/>
      <c r="CQ8" s="867"/>
      <c r="CR8" s="865">
        <v>150</v>
      </c>
      <c r="CS8" s="866"/>
      <c r="CT8" s="866"/>
      <c r="CU8" s="866"/>
      <c r="CV8" s="867"/>
      <c r="CW8" s="865" t="s">
        <v>586</v>
      </c>
      <c r="CX8" s="866"/>
      <c r="CY8" s="866"/>
      <c r="CZ8" s="866"/>
      <c r="DA8" s="867"/>
      <c r="DB8" s="865" t="s">
        <v>586</v>
      </c>
      <c r="DC8" s="866"/>
      <c r="DD8" s="866"/>
      <c r="DE8" s="866"/>
      <c r="DF8" s="867"/>
      <c r="DG8" s="865" t="s">
        <v>586</v>
      </c>
      <c r="DH8" s="866"/>
      <c r="DI8" s="866"/>
      <c r="DJ8" s="866"/>
      <c r="DK8" s="867"/>
      <c r="DL8" s="865" t="s">
        <v>586</v>
      </c>
      <c r="DM8" s="866"/>
      <c r="DN8" s="866"/>
      <c r="DO8" s="866"/>
      <c r="DP8" s="867"/>
      <c r="DQ8" s="865" t="s">
        <v>586</v>
      </c>
      <c r="DR8" s="866"/>
      <c r="DS8" s="866"/>
      <c r="DT8" s="866"/>
      <c r="DU8" s="867"/>
      <c r="DV8" s="868"/>
      <c r="DW8" s="869"/>
      <c r="DX8" s="869"/>
      <c r="DY8" s="869"/>
      <c r="DZ8" s="870"/>
      <c r="EA8" s="254"/>
    </row>
    <row r="9" spans="1:131" s="255" customFormat="1" ht="26.25" customHeight="1">
      <c r="A9" s="261">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2"/>
      <c r="BA9" s="252"/>
      <c r="BB9" s="252"/>
      <c r="BC9" s="252"/>
      <c r="BD9" s="252"/>
      <c r="BE9" s="253"/>
      <c r="BF9" s="253"/>
      <c r="BG9" s="253"/>
      <c r="BH9" s="253"/>
      <c r="BI9" s="253"/>
      <c r="BJ9" s="253"/>
      <c r="BK9" s="253"/>
      <c r="BL9" s="253"/>
      <c r="BM9" s="253"/>
      <c r="BN9" s="253"/>
      <c r="BO9" s="253"/>
      <c r="BP9" s="253"/>
      <c r="BQ9" s="262">
        <v>3</v>
      </c>
      <c r="BR9" s="263" t="s">
        <v>593</v>
      </c>
      <c r="BS9" s="852" t="s">
        <v>594</v>
      </c>
      <c r="BT9" s="853"/>
      <c r="BU9" s="853"/>
      <c r="BV9" s="853"/>
      <c r="BW9" s="853"/>
      <c r="BX9" s="853"/>
      <c r="BY9" s="853"/>
      <c r="BZ9" s="853"/>
      <c r="CA9" s="853"/>
      <c r="CB9" s="853"/>
      <c r="CC9" s="853"/>
      <c r="CD9" s="853"/>
      <c r="CE9" s="853"/>
      <c r="CF9" s="853"/>
      <c r="CG9" s="854"/>
      <c r="CH9" s="865">
        <v>0</v>
      </c>
      <c r="CI9" s="866"/>
      <c r="CJ9" s="866"/>
      <c r="CK9" s="866"/>
      <c r="CL9" s="867"/>
      <c r="CM9" s="865">
        <v>20</v>
      </c>
      <c r="CN9" s="866"/>
      <c r="CO9" s="866"/>
      <c r="CP9" s="866"/>
      <c r="CQ9" s="867"/>
      <c r="CR9" s="865">
        <v>5</v>
      </c>
      <c r="CS9" s="866"/>
      <c r="CT9" s="866"/>
      <c r="CU9" s="866"/>
      <c r="CV9" s="867"/>
      <c r="CW9" s="865" t="s">
        <v>586</v>
      </c>
      <c r="CX9" s="866"/>
      <c r="CY9" s="866"/>
      <c r="CZ9" s="866"/>
      <c r="DA9" s="867"/>
      <c r="DB9" s="865" t="s">
        <v>586</v>
      </c>
      <c r="DC9" s="866"/>
      <c r="DD9" s="866"/>
      <c r="DE9" s="866"/>
      <c r="DF9" s="867"/>
      <c r="DG9" s="865">
        <v>279</v>
      </c>
      <c r="DH9" s="866"/>
      <c r="DI9" s="866"/>
      <c r="DJ9" s="866"/>
      <c r="DK9" s="867"/>
      <c r="DL9" s="865" t="s">
        <v>586</v>
      </c>
      <c r="DM9" s="866"/>
      <c r="DN9" s="866"/>
      <c r="DO9" s="866"/>
      <c r="DP9" s="867"/>
      <c r="DQ9" s="865" t="s">
        <v>586</v>
      </c>
      <c r="DR9" s="866"/>
      <c r="DS9" s="866"/>
      <c r="DT9" s="866"/>
      <c r="DU9" s="867"/>
      <c r="DV9" s="868"/>
      <c r="DW9" s="869"/>
      <c r="DX9" s="869"/>
      <c r="DY9" s="869"/>
      <c r="DZ9" s="870"/>
      <c r="EA9" s="254"/>
    </row>
    <row r="10" spans="1:131" s="255" customFormat="1" ht="26.25" customHeight="1">
      <c r="A10" s="261">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2"/>
      <c r="BA10" s="252"/>
      <c r="BB10" s="252"/>
      <c r="BC10" s="252"/>
      <c r="BD10" s="252"/>
      <c r="BE10" s="253"/>
      <c r="BF10" s="253"/>
      <c r="BG10" s="253"/>
      <c r="BH10" s="253"/>
      <c r="BI10" s="253"/>
      <c r="BJ10" s="253"/>
      <c r="BK10" s="253"/>
      <c r="BL10" s="253"/>
      <c r="BM10" s="253"/>
      <c r="BN10" s="253"/>
      <c r="BO10" s="253"/>
      <c r="BP10" s="253"/>
      <c r="BQ10" s="262">
        <v>4</v>
      </c>
      <c r="BR10" s="263"/>
      <c r="BS10" s="852" t="s">
        <v>595</v>
      </c>
      <c r="BT10" s="853"/>
      <c r="BU10" s="853"/>
      <c r="BV10" s="853"/>
      <c r="BW10" s="853"/>
      <c r="BX10" s="853"/>
      <c r="BY10" s="853"/>
      <c r="BZ10" s="853"/>
      <c r="CA10" s="853"/>
      <c r="CB10" s="853"/>
      <c r="CC10" s="853"/>
      <c r="CD10" s="853"/>
      <c r="CE10" s="853"/>
      <c r="CF10" s="853"/>
      <c r="CG10" s="854"/>
      <c r="CH10" s="865">
        <v>645</v>
      </c>
      <c r="CI10" s="866"/>
      <c r="CJ10" s="866"/>
      <c r="CK10" s="866"/>
      <c r="CL10" s="867"/>
      <c r="CM10" s="865">
        <v>34130</v>
      </c>
      <c r="CN10" s="866"/>
      <c r="CO10" s="866"/>
      <c r="CP10" s="866"/>
      <c r="CQ10" s="867"/>
      <c r="CR10" s="865">
        <v>331</v>
      </c>
      <c r="CS10" s="866"/>
      <c r="CT10" s="866"/>
      <c r="CU10" s="866"/>
      <c r="CV10" s="867"/>
      <c r="CW10" s="865" t="s">
        <v>586</v>
      </c>
      <c r="CX10" s="866"/>
      <c r="CY10" s="866"/>
      <c r="CZ10" s="866"/>
      <c r="DA10" s="867"/>
      <c r="DB10" s="865">
        <v>1500</v>
      </c>
      <c r="DC10" s="866"/>
      <c r="DD10" s="866"/>
      <c r="DE10" s="866"/>
      <c r="DF10" s="867"/>
      <c r="DG10" s="865" t="s">
        <v>586</v>
      </c>
      <c r="DH10" s="866"/>
      <c r="DI10" s="866"/>
      <c r="DJ10" s="866"/>
      <c r="DK10" s="867"/>
      <c r="DL10" s="865" t="s">
        <v>586</v>
      </c>
      <c r="DM10" s="866"/>
      <c r="DN10" s="866"/>
      <c r="DO10" s="866"/>
      <c r="DP10" s="867"/>
      <c r="DQ10" s="865" t="s">
        <v>586</v>
      </c>
      <c r="DR10" s="866"/>
      <c r="DS10" s="866"/>
      <c r="DT10" s="866"/>
      <c r="DU10" s="867"/>
      <c r="DV10" s="868"/>
      <c r="DW10" s="869"/>
      <c r="DX10" s="869"/>
      <c r="DY10" s="869"/>
      <c r="DZ10" s="870"/>
      <c r="EA10" s="254"/>
    </row>
    <row r="11" spans="1:131" s="255" customFormat="1" ht="26.25" customHeight="1">
      <c r="A11" s="261">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2"/>
      <c r="BA11" s="252"/>
      <c r="BB11" s="252"/>
      <c r="BC11" s="252"/>
      <c r="BD11" s="252"/>
      <c r="BE11" s="253"/>
      <c r="BF11" s="253"/>
      <c r="BG11" s="253"/>
      <c r="BH11" s="253"/>
      <c r="BI11" s="253"/>
      <c r="BJ11" s="253"/>
      <c r="BK11" s="253"/>
      <c r="BL11" s="253"/>
      <c r="BM11" s="253"/>
      <c r="BN11" s="253"/>
      <c r="BO11" s="253"/>
      <c r="BP11" s="253"/>
      <c r="BQ11" s="262">
        <v>5</v>
      </c>
      <c r="BR11" s="263"/>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4"/>
    </row>
    <row r="12" spans="1:131" s="255" customFormat="1" ht="26.25" customHeight="1">
      <c r="A12" s="261">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2"/>
      <c r="BA12" s="252"/>
      <c r="BB12" s="252"/>
      <c r="BC12" s="252"/>
      <c r="BD12" s="252"/>
      <c r="BE12" s="253"/>
      <c r="BF12" s="253"/>
      <c r="BG12" s="253"/>
      <c r="BH12" s="253"/>
      <c r="BI12" s="253"/>
      <c r="BJ12" s="253"/>
      <c r="BK12" s="253"/>
      <c r="BL12" s="253"/>
      <c r="BM12" s="253"/>
      <c r="BN12" s="253"/>
      <c r="BO12" s="253"/>
      <c r="BP12" s="253"/>
      <c r="BQ12" s="262">
        <v>6</v>
      </c>
      <c r="BR12" s="263"/>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4"/>
    </row>
    <row r="13" spans="1:131" s="255" customFormat="1" ht="26.25" customHeight="1">
      <c r="A13" s="261">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2"/>
      <c r="BA13" s="252"/>
      <c r="BB13" s="252"/>
      <c r="BC13" s="252"/>
      <c r="BD13" s="252"/>
      <c r="BE13" s="253"/>
      <c r="BF13" s="253"/>
      <c r="BG13" s="253"/>
      <c r="BH13" s="253"/>
      <c r="BI13" s="253"/>
      <c r="BJ13" s="253"/>
      <c r="BK13" s="253"/>
      <c r="BL13" s="253"/>
      <c r="BM13" s="253"/>
      <c r="BN13" s="253"/>
      <c r="BO13" s="253"/>
      <c r="BP13" s="253"/>
      <c r="BQ13" s="262">
        <v>7</v>
      </c>
      <c r="BR13" s="263"/>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4"/>
    </row>
    <row r="14" spans="1:131" s="255" customFormat="1" ht="26.25" customHeight="1">
      <c r="A14" s="261">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2"/>
      <c r="BA14" s="252"/>
      <c r="BB14" s="252"/>
      <c r="BC14" s="252"/>
      <c r="BD14" s="252"/>
      <c r="BE14" s="253"/>
      <c r="BF14" s="253"/>
      <c r="BG14" s="253"/>
      <c r="BH14" s="253"/>
      <c r="BI14" s="253"/>
      <c r="BJ14" s="253"/>
      <c r="BK14" s="253"/>
      <c r="BL14" s="253"/>
      <c r="BM14" s="253"/>
      <c r="BN14" s="253"/>
      <c r="BO14" s="253"/>
      <c r="BP14" s="253"/>
      <c r="BQ14" s="262">
        <v>8</v>
      </c>
      <c r="BR14" s="263"/>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4"/>
    </row>
    <row r="15" spans="1:131" s="255" customFormat="1" ht="26.25" customHeight="1">
      <c r="A15" s="261">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2"/>
      <c r="BA15" s="252"/>
      <c r="BB15" s="252"/>
      <c r="BC15" s="252"/>
      <c r="BD15" s="252"/>
      <c r="BE15" s="253"/>
      <c r="BF15" s="253"/>
      <c r="BG15" s="253"/>
      <c r="BH15" s="253"/>
      <c r="BI15" s="253"/>
      <c r="BJ15" s="253"/>
      <c r="BK15" s="253"/>
      <c r="BL15" s="253"/>
      <c r="BM15" s="253"/>
      <c r="BN15" s="253"/>
      <c r="BO15" s="253"/>
      <c r="BP15" s="253"/>
      <c r="BQ15" s="262">
        <v>9</v>
      </c>
      <c r="BR15" s="263"/>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4"/>
    </row>
    <row r="16" spans="1:131" s="255" customFormat="1" ht="26.25" customHeight="1">
      <c r="A16" s="261">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2"/>
      <c r="BA16" s="252"/>
      <c r="BB16" s="252"/>
      <c r="BC16" s="252"/>
      <c r="BD16" s="252"/>
      <c r="BE16" s="253"/>
      <c r="BF16" s="253"/>
      <c r="BG16" s="253"/>
      <c r="BH16" s="253"/>
      <c r="BI16" s="253"/>
      <c r="BJ16" s="253"/>
      <c r="BK16" s="253"/>
      <c r="BL16" s="253"/>
      <c r="BM16" s="253"/>
      <c r="BN16" s="253"/>
      <c r="BO16" s="253"/>
      <c r="BP16" s="253"/>
      <c r="BQ16" s="262">
        <v>10</v>
      </c>
      <c r="BR16" s="263"/>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4"/>
    </row>
    <row r="17" spans="1:131" s="255" customFormat="1" ht="26.25" customHeight="1">
      <c r="A17" s="261">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2"/>
      <c r="BA17" s="252"/>
      <c r="BB17" s="252"/>
      <c r="BC17" s="252"/>
      <c r="BD17" s="252"/>
      <c r="BE17" s="253"/>
      <c r="BF17" s="253"/>
      <c r="BG17" s="253"/>
      <c r="BH17" s="253"/>
      <c r="BI17" s="253"/>
      <c r="BJ17" s="253"/>
      <c r="BK17" s="253"/>
      <c r="BL17" s="253"/>
      <c r="BM17" s="253"/>
      <c r="BN17" s="253"/>
      <c r="BO17" s="253"/>
      <c r="BP17" s="253"/>
      <c r="BQ17" s="262">
        <v>11</v>
      </c>
      <c r="BR17" s="263"/>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4"/>
    </row>
    <row r="18" spans="1:131" s="255" customFormat="1" ht="26.25" customHeight="1">
      <c r="A18" s="261">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2"/>
      <c r="BA18" s="252"/>
      <c r="BB18" s="252"/>
      <c r="BC18" s="252"/>
      <c r="BD18" s="252"/>
      <c r="BE18" s="253"/>
      <c r="BF18" s="253"/>
      <c r="BG18" s="253"/>
      <c r="BH18" s="253"/>
      <c r="BI18" s="253"/>
      <c r="BJ18" s="253"/>
      <c r="BK18" s="253"/>
      <c r="BL18" s="253"/>
      <c r="BM18" s="253"/>
      <c r="BN18" s="253"/>
      <c r="BO18" s="253"/>
      <c r="BP18" s="253"/>
      <c r="BQ18" s="262">
        <v>12</v>
      </c>
      <c r="BR18" s="263"/>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4"/>
    </row>
    <row r="19" spans="1:131" s="255" customFormat="1" ht="26.25" customHeight="1">
      <c r="A19" s="261">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2"/>
      <c r="BA19" s="252"/>
      <c r="BB19" s="252"/>
      <c r="BC19" s="252"/>
      <c r="BD19" s="252"/>
      <c r="BE19" s="253"/>
      <c r="BF19" s="253"/>
      <c r="BG19" s="253"/>
      <c r="BH19" s="253"/>
      <c r="BI19" s="253"/>
      <c r="BJ19" s="253"/>
      <c r="BK19" s="253"/>
      <c r="BL19" s="253"/>
      <c r="BM19" s="253"/>
      <c r="BN19" s="253"/>
      <c r="BO19" s="253"/>
      <c r="BP19" s="253"/>
      <c r="BQ19" s="262">
        <v>13</v>
      </c>
      <c r="BR19" s="263"/>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4"/>
    </row>
    <row r="20" spans="1:131" s="255" customFormat="1" ht="26.25" customHeight="1">
      <c r="A20" s="261">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2"/>
      <c r="BA20" s="252"/>
      <c r="BB20" s="252"/>
      <c r="BC20" s="252"/>
      <c r="BD20" s="252"/>
      <c r="BE20" s="253"/>
      <c r="BF20" s="253"/>
      <c r="BG20" s="253"/>
      <c r="BH20" s="253"/>
      <c r="BI20" s="253"/>
      <c r="BJ20" s="253"/>
      <c r="BK20" s="253"/>
      <c r="BL20" s="253"/>
      <c r="BM20" s="253"/>
      <c r="BN20" s="253"/>
      <c r="BO20" s="253"/>
      <c r="BP20" s="253"/>
      <c r="BQ20" s="262">
        <v>14</v>
      </c>
      <c r="BR20" s="263"/>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4"/>
    </row>
    <row r="21" spans="1:131" s="255" customFormat="1" ht="26.25" customHeight="1" thickBot="1">
      <c r="A21" s="261">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2"/>
      <c r="BA21" s="252"/>
      <c r="BB21" s="252"/>
      <c r="BC21" s="252"/>
      <c r="BD21" s="252"/>
      <c r="BE21" s="253"/>
      <c r="BF21" s="253"/>
      <c r="BG21" s="253"/>
      <c r="BH21" s="253"/>
      <c r="BI21" s="253"/>
      <c r="BJ21" s="253"/>
      <c r="BK21" s="253"/>
      <c r="BL21" s="253"/>
      <c r="BM21" s="253"/>
      <c r="BN21" s="253"/>
      <c r="BO21" s="253"/>
      <c r="BP21" s="253"/>
      <c r="BQ21" s="262">
        <v>15</v>
      </c>
      <c r="BR21" s="263"/>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4"/>
    </row>
    <row r="22" spans="1:131" s="255" customFormat="1" ht="26.25" customHeight="1">
      <c r="A22" s="261">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3"/>
      <c r="BF22" s="253"/>
      <c r="BG22" s="253"/>
      <c r="BH22" s="253"/>
      <c r="BI22" s="253"/>
      <c r="BJ22" s="253"/>
      <c r="BK22" s="253"/>
      <c r="BL22" s="253"/>
      <c r="BM22" s="253"/>
      <c r="BN22" s="253"/>
      <c r="BO22" s="253"/>
      <c r="BP22" s="253"/>
      <c r="BQ22" s="262">
        <v>16</v>
      </c>
      <c r="BR22" s="263"/>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4"/>
    </row>
    <row r="23" spans="1:131" s="255" customFormat="1" ht="26.25" customHeight="1" thickBot="1">
      <c r="A23" s="264" t="s">
        <v>389</v>
      </c>
      <c r="B23" s="874" t="s">
        <v>390</v>
      </c>
      <c r="C23" s="875"/>
      <c r="D23" s="875"/>
      <c r="E23" s="875"/>
      <c r="F23" s="875"/>
      <c r="G23" s="875"/>
      <c r="H23" s="875"/>
      <c r="I23" s="875"/>
      <c r="J23" s="875"/>
      <c r="K23" s="875"/>
      <c r="L23" s="875"/>
      <c r="M23" s="875"/>
      <c r="N23" s="875"/>
      <c r="O23" s="875"/>
      <c r="P23" s="876"/>
      <c r="Q23" s="877">
        <v>80668</v>
      </c>
      <c r="R23" s="878"/>
      <c r="S23" s="878"/>
      <c r="T23" s="878"/>
      <c r="U23" s="878"/>
      <c r="V23" s="878">
        <v>75637</v>
      </c>
      <c r="W23" s="878"/>
      <c r="X23" s="878"/>
      <c r="Y23" s="878"/>
      <c r="Z23" s="878"/>
      <c r="AA23" s="878">
        <v>5031</v>
      </c>
      <c r="AB23" s="878"/>
      <c r="AC23" s="878"/>
      <c r="AD23" s="878"/>
      <c r="AE23" s="879"/>
      <c r="AF23" s="880">
        <v>4317</v>
      </c>
      <c r="AG23" s="878"/>
      <c r="AH23" s="878"/>
      <c r="AI23" s="878"/>
      <c r="AJ23" s="881"/>
      <c r="AK23" s="882"/>
      <c r="AL23" s="883"/>
      <c r="AM23" s="883"/>
      <c r="AN23" s="883"/>
      <c r="AO23" s="883"/>
      <c r="AP23" s="878">
        <v>23524</v>
      </c>
      <c r="AQ23" s="878"/>
      <c r="AR23" s="878"/>
      <c r="AS23" s="878"/>
      <c r="AT23" s="878"/>
      <c r="AU23" s="884"/>
      <c r="AV23" s="884"/>
      <c r="AW23" s="884"/>
      <c r="AX23" s="884"/>
      <c r="AY23" s="885"/>
      <c r="AZ23" s="893" t="s">
        <v>391</v>
      </c>
      <c r="BA23" s="894"/>
      <c r="BB23" s="894"/>
      <c r="BC23" s="894"/>
      <c r="BD23" s="895"/>
      <c r="BE23" s="253"/>
      <c r="BF23" s="253"/>
      <c r="BG23" s="253"/>
      <c r="BH23" s="253"/>
      <c r="BI23" s="253"/>
      <c r="BJ23" s="253"/>
      <c r="BK23" s="253"/>
      <c r="BL23" s="253"/>
      <c r="BM23" s="253"/>
      <c r="BN23" s="253"/>
      <c r="BO23" s="253"/>
      <c r="BP23" s="253"/>
      <c r="BQ23" s="262">
        <v>17</v>
      </c>
      <c r="BR23" s="263"/>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4"/>
    </row>
    <row r="24" spans="1:131" s="255" customFormat="1" ht="26.25" customHeight="1">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2"/>
      <c r="BA24" s="252"/>
      <c r="BB24" s="252"/>
      <c r="BC24" s="252"/>
      <c r="BD24" s="252"/>
      <c r="BE24" s="253"/>
      <c r="BF24" s="253"/>
      <c r="BG24" s="253"/>
      <c r="BH24" s="253"/>
      <c r="BI24" s="253"/>
      <c r="BJ24" s="253"/>
      <c r="BK24" s="253"/>
      <c r="BL24" s="253"/>
      <c r="BM24" s="253"/>
      <c r="BN24" s="253"/>
      <c r="BO24" s="253"/>
      <c r="BP24" s="253"/>
      <c r="BQ24" s="262">
        <v>18</v>
      </c>
      <c r="BR24" s="263"/>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4"/>
    </row>
    <row r="25" spans="1:131" s="247" customFormat="1" ht="26.25" customHeight="1" thickBot="1">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2"/>
      <c r="BK25" s="252"/>
      <c r="BL25" s="252"/>
      <c r="BM25" s="252"/>
      <c r="BN25" s="252"/>
      <c r="BO25" s="265"/>
      <c r="BP25" s="265"/>
      <c r="BQ25" s="262">
        <v>19</v>
      </c>
      <c r="BR25" s="263"/>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6"/>
    </row>
    <row r="26" spans="1:131" s="247" customFormat="1" ht="26.25" customHeight="1">
      <c r="A26" s="824" t="s">
        <v>370</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377</v>
      </c>
      <c r="BF26" s="802"/>
      <c r="BG26" s="802"/>
      <c r="BH26" s="802"/>
      <c r="BI26" s="813"/>
      <c r="BJ26" s="252"/>
      <c r="BK26" s="252"/>
      <c r="BL26" s="252"/>
      <c r="BM26" s="252"/>
      <c r="BN26" s="252"/>
      <c r="BO26" s="265"/>
      <c r="BP26" s="265"/>
      <c r="BQ26" s="262">
        <v>20</v>
      </c>
      <c r="BR26" s="263"/>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6"/>
    </row>
    <row r="27" spans="1:131" s="247"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2"/>
      <c r="BK27" s="252"/>
      <c r="BL27" s="252"/>
      <c r="BM27" s="252"/>
      <c r="BN27" s="252"/>
      <c r="BO27" s="265"/>
      <c r="BP27" s="265"/>
      <c r="BQ27" s="262">
        <v>21</v>
      </c>
      <c r="BR27" s="263"/>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6"/>
    </row>
    <row r="28" spans="1:131" s="247" customFormat="1" ht="26.25" customHeight="1" thickTop="1">
      <c r="A28" s="266">
        <v>1</v>
      </c>
      <c r="B28" s="815" t="s">
        <v>402</v>
      </c>
      <c r="C28" s="816"/>
      <c r="D28" s="816"/>
      <c r="E28" s="816"/>
      <c r="F28" s="816"/>
      <c r="G28" s="816"/>
      <c r="H28" s="816"/>
      <c r="I28" s="816"/>
      <c r="J28" s="816"/>
      <c r="K28" s="816"/>
      <c r="L28" s="816"/>
      <c r="M28" s="816"/>
      <c r="N28" s="816"/>
      <c r="O28" s="816"/>
      <c r="P28" s="817"/>
      <c r="Q28" s="906">
        <v>16958</v>
      </c>
      <c r="R28" s="907"/>
      <c r="S28" s="907"/>
      <c r="T28" s="907"/>
      <c r="U28" s="907"/>
      <c r="V28" s="907">
        <v>16785</v>
      </c>
      <c r="W28" s="907"/>
      <c r="X28" s="907"/>
      <c r="Y28" s="907"/>
      <c r="Z28" s="907"/>
      <c r="AA28" s="907">
        <v>173</v>
      </c>
      <c r="AB28" s="907"/>
      <c r="AC28" s="907"/>
      <c r="AD28" s="907"/>
      <c r="AE28" s="908"/>
      <c r="AF28" s="909">
        <v>173</v>
      </c>
      <c r="AG28" s="907"/>
      <c r="AH28" s="907"/>
      <c r="AI28" s="907"/>
      <c r="AJ28" s="910"/>
      <c r="AK28" s="911">
        <v>1510</v>
      </c>
      <c r="AL28" s="902"/>
      <c r="AM28" s="902"/>
      <c r="AN28" s="902"/>
      <c r="AO28" s="902"/>
      <c r="AP28" s="902" t="s">
        <v>582</v>
      </c>
      <c r="AQ28" s="902"/>
      <c r="AR28" s="902"/>
      <c r="AS28" s="902"/>
      <c r="AT28" s="902"/>
      <c r="AU28" s="902" t="s">
        <v>582</v>
      </c>
      <c r="AV28" s="902"/>
      <c r="AW28" s="902"/>
      <c r="AX28" s="902"/>
      <c r="AY28" s="902"/>
      <c r="AZ28" s="903" t="s">
        <v>582</v>
      </c>
      <c r="BA28" s="903"/>
      <c r="BB28" s="903"/>
      <c r="BC28" s="903"/>
      <c r="BD28" s="903"/>
      <c r="BE28" s="904"/>
      <c r="BF28" s="904"/>
      <c r="BG28" s="904"/>
      <c r="BH28" s="904"/>
      <c r="BI28" s="905"/>
      <c r="BJ28" s="252"/>
      <c r="BK28" s="252"/>
      <c r="BL28" s="252"/>
      <c r="BM28" s="252"/>
      <c r="BN28" s="252"/>
      <c r="BO28" s="265"/>
      <c r="BP28" s="265"/>
      <c r="BQ28" s="262">
        <v>22</v>
      </c>
      <c r="BR28" s="263"/>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6"/>
    </row>
    <row r="29" spans="1:131" s="247" customFormat="1" ht="26.25" customHeight="1">
      <c r="A29" s="266">
        <v>2</v>
      </c>
      <c r="B29" s="839" t="s">
        <v>403</v>
      </c>
      <c r="C29" s="840"/>
      <c r="D29" s="840"/>
      <c r="E29" s="840"/>
      <c r="F29" s="840"/>
      <c r="G29" s="840"/>
      <c r="H29" s="840"/>
      <c r="I29" s="840"/>
      <c r="J29" s="840"/>
      <c r="K29" s="840"/>
      <c r="L29" s="840"/>
      <c r="M29" s="840"/>
      <c r="N29" s="840"/>
      <c r="O29" s="840"/>
      <c r="P29" s="841"/>
      <c r="Q29" s="842">
        <v>13455</v>
      </c>
      <c r="R29" s="843"/>
      <c r="S29" s="843"/>
      <c r="T29" s="843"/>
      <c r="U29" s="843"/>
      <c r="V29" s="843">
        <v>13377</v>
      </c>
      <c r="W29" s="843"/>
      <c r="X29" s="843"/>
      <c r="Y29" s="843"/>
      <c r="Z29" s="843"/>
      <c r="AA29" s="843">
        <v>78</v>
      </c>
      <c r="AB29" s="843"/>
      <c r="AC29" s="843"/>
      <c r="AD29" s="843"/>
      <c r="AE29" s="844"/>
      <c r="AF29" s="845">
        <v>78</v>
      </c>
      <c r="AG29" s="846"/>
      <c r="AH29" s="846"/>
      <c r="AI29" s="846"/>
      <c r="AJ29" s="847"/>
      <c r="AK29" s="914">
        <v>2093</v>
      </c>
      <c r="AL29" s="915"/>
      <c r="AM29" s="915"/>
      <c r="AN29" s="915"/>
      <c r="AO29" s="915"/>
      <c r="AP29" s="915" t="s">
        <v>582</v>
      </c>
      <c r="AQ29" s="915"/>
      <c r="AR29" s="915"/>
      <c r="AS29" s="915"/>
      <c r="AT29" s="915"/>
      <c r="AU29" s="915" t="s">
        <v>582</v>
      </c>
      <c r="AV29" s="915"/>
      <c r="AW29" s="915"/>
      <c r="AX29" s="915"/>
      <c r="AY29" s="915"/>
      <c r="AZ29" s="916" t="s">
        <v>582</v>
      </c>
      <c r="BA29" s="916"/>
      <c r="BB29" s="916"/>
      <c r="BC29" s="916"/>
      <c r="BD29" s="916"/>
      <c r="BE29" s="912"/>
      <c r="BF29" s="912"/>
      <c r="BG29" s="912"/>
      <c r="BH29" s="912"/>
      <c r="BI29" s="913"/>
      <c r="BJ29" s="252"/>
      <c r="BK29" s="252"/>
      <c r="BL29" s="252"/>
      <c r="BM29" s="252"/>
      <c r="BN29" s="252"/>
      <c r="BO29" s="265"/>
      <c r="BP29" s="265"/>
      <c r="BQ29" s="262">
        <v>23</v>
      </c>
      <c r="BR29" s="263"/>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6"/>
    </row>
    <row r="30" spans="1:131" s="247" customFormat="1" ht="26.25" customHeight="1">
      <c r="A30" s="266">
        <v>3</v>
      </c>
      <c r="B30" s="839" t="s">
        <v>404</v>
      </c>
      <c r="C30" s="840"/>
      <c r="D30" s="840"/>
      <c r="E30" s="840"/>
      <c r="F30" s="840"/>
      <c r="G30" s="840"/>
      <c r="H30" s="840"/>
      <c r="I30" s="840"/>
      <c r="J30" s="840"/>
      <c r="K30" s="840"/>
      <c r="L30" s="840"/>
      <c r="M30" s="840"/>
      <c r="N30" s="840"/>
      <c r="O30" s="840"/>
      <c r="P30" s="841"/>
      <c r="Q30" s="842">
        <v>4097</v>
      </c>
      <c r="R30" s="843"/>
      <c r="S30" s="843"/>
      <c r="T30" s="843"/>
      <c r="U30" s="843"/>
      <c r="V30" s="843">
        <v>4092</v>
      </c>
      <c r="W30" s="843"/>
      <c r="X30" s="843"/>
      <c r="Y30" s="843"/>
      <c r="Z30" s="843"/>
      <c r="AA30" s="843">
        <v>4</v>
      </c>
      <c r="AB30" s="843"/>
      <c r="AC30" s="843"/>
      <c r="AD30" s="843"/>
      <c r="AE30" s="844"/>
      <c r="AF30" s="845">
        <v>4</v>
      </c>
      <c r="AG30" s="846"/>
      <c r="AH30" s="846"/>
      <c r="AI30" s="846"/>
      <c r="AJ30" s="847"/>
      <c r="AK30" s="914">
        <v>1975</v>
      </c>
      <c r="AL30" s="915"/>
      <c r="AM30" s="915"/>
      <c r="AN30" s="915"/>
      <c r="AO30" s="915"/>
      <c r="AP30" s="915" t="s">
        <v>582</v>
      </c>
      <c r="AQ30" s="915"/>
      <c r="AR30" s="915"/>
      <c r="AS30" s="915"/>
      <c r="AT30" s="915"/>
      <c r="AU30" s="915" t="s">
        <v>582</v>
      </c>
      <c r="AV30" s="915"/>
      <c r="AW30" s="915"/>
      <c r="AX30" s="915"/>
      <c r="AY30" s="915"/>
      <c r="AZ30" s="916" t="s">
        <v>582</v>
      </c>
      <c r="BA30" s="916"/>
      <c r="BB30" s="916"/>
      <c r="BC30" s="916"/>
      <c r="BD30" s="916"/>
      <c r="BE30" s="912"/>
      <c r="BF30" s="912"/>
      <c r="BG30" s="912"/>
      <c r="BH30" s="912"/>
      <c r="BI30" s="913"/>
      <c r="BJ30" s="252"/>
      <c r="BK30" s="252"/>
      <c r="BL30" s="252"/>
      <c r="BM30" s="252"/>
      <c r="BN30" s="252"/>
      <c r="BO30" s="265"/>
      <c r="BP30" s="265"/>
      <c r="BQ30" s="262">
        <v>24</v>
      </c>
      <c r="BR30" s="263"/>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6"/>
    </row>
    <row r="31" spans="1:131" s="247" customFormat="1" ht="26.25" customHeight="1">
      <c r="A31" s="266">
        <v>4</v>
      </c>
      <c r="B31" s="839" t="s">
        <v>405</v>
      </c>
      <c r="C31" s="840"/>
      <c r="D31" s="840"/>
      <c r="E31" s="840"/>
      <c r="F31" s="840"/>
      <c r="G31" s="840"/>
      <c r="H31" s="840"/>
      <c r="I31" s="840"/>
      <c r="J31" s="840"/>
      <c r="K31" s="840"/>
      <c r="L31" s="840"/>
      <c r="M31" s="840"/>
      <c r="N31" s="840"/>
      <c r="O31" s="840"/>
      <c r="P31" s="841"/>
      <c r="Q31" s="842">
        <v>112</v>
      </c>
      <c r="R31" s="843"/>
      <c r="S31" s="843"/>
      <c r="T31" s="843"/>
      <c r="U31" s="843"/>
      <c r="V31" s="843">
        <v>89</v>
      </c>
      <c r="W31" s="843"/>
      <c r="X31" s="843"/>
      <c r="Y31" s="843"/>
      <c r="Z31" s="843"/>
      <c r="AA31" s="843">
        <v>23</v>
      </c>
      <c r="AB31" s="843"/>
      <c r="AC31" s="843"/>
      <c r="AD31" s="843"/>
      <c r="AE31" s="844"/>
      <c r="AF31" s="845">
        <v>23</v>
      </c>
      <c r="AG31" s="846"/>
      <c r="AH31" s="846"/>
      <c r="AI31" s="846"/>
      <c r="AJ31" s="847"/>
      <c r="AK31" s="914">
        <v>12</v>
      </c>
      <c r="AL31" s="915"/>
      <c r="AM31" s="915"/>
      <c r="AN31" s="915"/>
      <c r="AO31" s="915"/>
      <c r="AP31" s="915" t="s">
        <v>582</v>
      </c>
      <c r="AQ31" s="915"/>
      <c r="AR31" s="915"/>
      <c r="AS31" s="915"/>
      <c r="AT31" s="915"/>
      <c r="AU31" s="915" t="s">
        <v>582</v>
      </c>
      <c r="AV31" s="915"/>
      <c r="AW31" s="915"/>
      <c r="AX31" s="915"/>
      <c r="AY31" s="915"/>
      <c r="AZ31" s="916" t="s">
        <v>582</v>
      </c>
      <c r="BA31" s="916"/>
      <c r="BB31" s="916"/>
      <c r="BC31" s="916"/>
      <c r="BD31" s="916"/>
      <c r="BE31" s="912"/>
      <c r="BF31" s="912"/>
      <c r="BG31" s="912"/>
      <c r="BH31" s="912"/>
      <c r="BI31" s="913"/>
      <c r="BJ31" s="252"/>
      <c r="BK31" s="252"/>
      <c r="BL31" s="252"/>
      <c r="BM31" s="252"/>
      <c r="BN31" s="252"/>
      <c r="BO31" s="265"/>
      <c r="BP31" s="265"/>
      <c r="BQ31" s="262">
        <v>25</v>
      </c>
      <c r="BR31" s="263"/>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6"/>
    </row>
    <row r="32" spans="1:131" s="247" customFormat="1" ht="26.25" customHeight="1">
      <c r="A32" s="266">
        <v>5</v>
      </c>
      <c r="B32" s="839" t="s">
        <v>406</v>
      </c>
      <c r="C32" s="840"/>
      <c r="D32" s="840"/>
      <c r="E32" s="840"/>
      <c r="F32" s="840"/>
      <c r="G32" s="840"/>
      <c r="H32" s="840"/>
      <c r="I32" s="840"/>
      <c r="J32" s="840"/>
      <c r="K32" s="840"/>
      <c r="L32" s="840"/>
      <c r="M32" s="840"/>
      <c r="N32" s="840"/>
      <c r="O32" s="840"/>
      <c r="P32" s="841"/>
      <c r="Q32" s="842">
        <v>26742</v>
      </c>
      <c r="R32" s="843"/>
      <c r="S32" s="843"/>
      <c r="T32" s="843"/>
      <c r="U32" s="843"/>
      <c r="V32" s="843">
        <v>26429</v>
      </c>
      <c r="W32" s="843"/>
      <c r="X32" s="843"/>
      <c r="Y32" s="843"/>
      <c r="Z32" s="843"/>
      <c r="AA32" s="843">
        <v>313</v>
      </c>
      <c r="AB32" s="843"/>
      <c r="AC32" s="843"/>
      <c r="AD32" s="843"/>
      <c r="AE32" s="844"/>
      <c r="AF32" s="845">
        <v>259</v>
      </c>
      <c r="AG32" s="846"/>
      <c r="AH32" s="846"/>
      <c r="AI32" s="846"/>
      <c r="AJ32" s="847"/>
      <c r="AK32" s="914">
        <v>254</v>
      </c>
      <c r="AL32" s="915"/>
      <c r="AM32" s="915"/>
      <c r="AN32" s="915"/>
      <c r="AO32" s="915"/>
      <c r="AP32" s="915" t="s">
        <v>582</v>
      </c>
      <c r="AQ32" s="915"/>
      <c r="AR32" s="915"/>
      <c r="AS32" s="915"/>
      <c r="AT32" s="915"/>
      <c r="AU32" s="915" t="s">
        <v>582</v>
      </c>
      <c r="AV32" s="915"/>
      <c r="AW32" s="915"/>
      <c r="AX32" s="915"/>
      <c r="AY32" s="915"/>
      <c r="AZ32" s="916" t="s">
        <v>582</v>
      </c>
      <c r="BA32" s="916"/>
      <c r="BB32" s="916"/>
      <c r="BC32" s="916"/>
      <c r="BD32" s="916"/>
      <c r="BE32" s="912"/>
      <c r="BF32" s="912"/>
      <c r="BG32" s="912"/>
      <c r="BH32" s="912"/>
      <c r="BI32" s="913"/>
      <c r="BJ32" s="252"/>
      <c r="BK32" s="252"/>
      <c r="BL32" s="252"/>
      <c r="BM32" s="252"/>
      <c r="BN32" s="252"/>
      <c r="BO32" s="265"/>
      <c r="BP32" s="265"/>
      <c r="BQ32" s="262">
        <v>26</v>
      </c>
      <c r="BR32" s="263"/>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6"/>
    </row>
    <row r="33" spans="1:131" s="247" customFormat="1" ht="26.25" customHeight="1">
      <c r="A33" s="266">
        <v>6</v>
      </c>
      <c r="B33" s="839" t="s">
        <v>407</v>
      </c>
      <c r="C33" s="840"/>
      <c r="D33" s="840"/>
      <c r="E33" s="840"/>
      <c r="F33" s="840"/>
      <c r="G33" s="840"/>
      <c r="H33" s="840"/>
      <c r="I33" s="840"/>
      <c r="J33" s="840"/>
      <c r="K33" s="840"/>
      <c r="L33" s="840"/>
      <c r="M33" s="840"/>
      <c r="N33" s="840"/>
      <c r="O33" s="840"/>
      <c r="P33" s="841"/>
      <c r="Q33" s="842">
        <v>6664</v>
      </c>
      <c r="R33" s="843"/>
      <c r="S33" s="843"/>
      <c r="T33" s="843"/>
      <c r="U33" s="843"/>
      <c r="V33" s="843">
        <v>6446</v>
      </c>
      <c r="W33" s="843"/>
      <c r="X33" s="843"/>
      <c r="Y33" s="843"/>
      <c r="Z33" s="843"/>
      <c r="AA33" s="843">
        <v>217</v>
      </c>
      <c r="AB33" s="843"/>
      <c r="AC33" s="843"/>
      <c r="AD33" s="843"/>
      <c r="AE33" s="844"/>
      <c r="AF33" s="845">
        <v>214</v>
      </c>
      <c r="AG33" s="846"/>
      <c r="AH33" s="846"/>
      <c r="AI33" s="846"/>
      <c r="AJ33" s="847"/>
      <c r="AK33" s="914">
        <v>1892</v>
      </c>
      <c r="AL33" s="915"/>
      <c r="AM33" s="915"/>
      <c r="AN33" s="915"/>
      <c r="AO33" s="915"/>
      <c r="AP33" s="915">
        <v>13137</v>
      </c>
      <c r="AQ33" s="915"/>
      <c r="AR33" s="915"/>
      <c r="AS33" s="915"/>
      <c r="AT33" s="915"/>
      <c r="AU33" s="915">
        <v>7751</v>
      </c>
      <c r="AV33" s="915"/>
      <c r="AW33" s="915"/>
      <c r="AX33" s="915"/>
      <c r="AY33" s="915"/>
      <c r="AZ33" s="916" t="s">
        <v>583</v>
      </c>
      <c r="BA33" s="916"/>
      <c r="BB33" s="916"/>
      <c r="BC33" s="916"/>
      <c r="BD33" s="916"/>
      <c r="BE33" s="912" t="s">
        <v>408</v>
      </c>
      <c r="BF33" s="912"/>
      <c r="BG33" s="912"/>
      <c r="BH33" s="912"/>
      <c r="BI33" s="913"/>
      <c r="BJ33" s="252"/>
      <c r="BK33" s="252"/>
      <c r="BL33" s="252"/>
      <c r="BM33" s="252"/>
      <c r="BN33" s="252"/>
      <c r="BO33" s="265"/>
      <c r="BP33" s="265"/>
      <c r="BQ33" s="262">
        <v>27</v>
      </c>
      <c r="BR33" s="263"/>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6"/>
    </row>
    <row r="34" spans="1:131" s="247" customFormat="1" ht="26.25" customHeight="1">
      <c r="A34" s="266">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2"/>
      <c r="BK34" s="252"/>
      <c r="BL34" s="252"/>
      <c r="BM34" s="252"/>
      <c r="BN34" s="252"/>
      <c r="BO34" s="265"/>
      <c r="BP34" s="265"/>
      <c r="BQ34" s="262">
        <v>28</v>
      </c>
      <c r="BR34" s="263"/>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6"/>
    </row>
    <row r="35" spans="1:131" s="247" customFormat="1" ht="26.25" customHeight="1">
      <c r="A35" s="266">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2"/>
      <c r="BK35" s="252"/>
      <c r="BL35" s="252"/>
      <c r="BM35" s="252"/>
      <c r="BN35" s="252"/>
      <c r="BO35" s="265"/>
      <c r="BP35" s="265"/>
      <c r="BQ35" s="262">
        <v>29</v>
      </c>
      <c r="BR35" s="263"/>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6"/>
    </row>
    <row r="36" spans="1:131" s="247" customFormat="1" ht="26.25" customHeight="1">
      <c r="A36" s="266">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2"/>
      <c r="BK36" s="252"/>
      <c r="BL36" s="252"/>
      <c r="BM36" s="252"/>
      <c r="BN36" s="252"/>
      <c r="BO36" s="265"/>
      <c r="BP36" s="265"/>
      <c r="BQ36" s="262">
        <v>30</v>
      </c>
      <c r="BR36" s="263"/>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6"/>
    </row>
    <row r="37" spans="1:131" s="247" customFormat="1" ht="26.25" customHeight="1">
      <c r="A37" s="266">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2"/>
      <c r="BK37" s="252"/>
      <c r="BL37" s="252"/>
      <c r="BM37" s="252"/>
      <c r="BN37" s="252"/>
      <c r="BO37" s="265"/>
      <c r="BP37" s="265"/>
      <c r="BQ37" s="262">
        <v>31</v>
      </c>
      <c r="BR37" s="263"/>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6"/>
    </row>
    <row r="38" spans="1:131" s="247" customFormat="1" ht="26.25" customHeight="1">
      <c r="A38" s="266">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2"/>
      <c r="BK38" s="252"/>
      <c r="BL38" s="252"/>
      <c r="BM38" s="252"/>
      <c r="BN38" s="252"/>
      <c r="BO38" s="265"/>
      <c r="BP38" s="265"/>
      <c r="BQ38" s="262">
        <v>32</v>
      </c>
      <c r="BR38" s="263"/>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6"/>
    </row>
    <row r="39" spans="1:131" s="247" customFormat="1" ht="26.25" customHeight="1">
      <c r="A39" s="266">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2"/>
      <c r="BK39" s="252"/>
      <c r="BL39" s="252"/>
      <c r="BM39" s="252"/>
      <c r="BN39" s="252"/>
      <c r="BO39" s="265"/>
      <c r="BP39" s="265"/>
      <c r="BQ39" s="262">
        <v>33</v>
      </c>
      <c r="BR39" s="263"/>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6"/>
    </row>
    <row r="40" spans="1:131" s="247" customFormat="1" ht="26.25" customHeight="1">
      <c r="A40" s="261">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2"/>
      <c r="BK40" s="252"/>
      <c r="BL40" s="252"/>
      <c r="BM40" s="252"/>
      <c r="BN40" s="252"/>
      <c r="BO40" s="265"/>
      <c r="BP40" s="265"/>
      <c r="BQ40" s="262">
        <v>34</v>
      </c>
      <c r="BR40" s="263"/>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6"/>
    </row>
    <row r="41" spans="1:131" s="247" customFormat="1" ht="26.25" customHeight="1">
      <c r="A41" s="261">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2"/>
      <c r="BK41" s="252"/>
      <c r="BL41" s="252"/>
      <c r="BM41" s="252"/>
      <c r="BN41" s="252"/>
      <c r="BO41" s="265"/>
      <c r="BP41" s="265"/>
      <c r="BQ41" s="262">
        <v>35</v>
      </c>
      <c r="BR41" s="263"/>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6"/>
    </row>
    <row r="42" spans="1:131" s="247" customFormat="1" ht="26.25" customHeight="1">
      <c r="A42" s="261">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2"/>
      <c r="BK42" s="252"/>
      <c r="BL42" s="252"/>
      <c r="BM42" s="252"/>
      <c r="BN42" s="252"/>
      <c r="BO42" s="265"/>
      <c r="BP42" s="265"/>
      <c r="BQ42" s="262">
        <v>36</v>
      </c>
      <c r="BR42" s="263"/>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6"/>
    </row>
    <row r="43" spans="1:131" s="247" customFormat="1" ht="26.25" customHeight="1">
      <c r="A43" s="261">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2"/>
      <c r="BK43" s="252"/>
      <c r="BL43" s="252"/>
      <c r="BM43" s="252"/>
      <c r="BN43" s="252"/>
      <c r="BO43" s="265"/>
      <c r="BP43" s="265"/>
      <c r="BQ43" s="262">
        <v>37</v>
      </c>
      <c r="BR43" s="263"/>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6"/>
    </row>
    <row r="44" spans="1:131" s="247" customFormat="1" ht="26.25" customHeight="1">
      <c r="A44" s="261">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2"/>
      <c r="BK44" s="252"/>
      <c r="BL44" s="252"/>
      <c r="BM44" s="252"/>
      <c r="BN44" s="252"/>
      <c r="BO44" s="265"/>
      <c r="BP44" s="265"/>
      <c r="BQ44" s="262">
        <v>38</v>
      </c>
      <c r="BR44" s="263"/>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6"/>
    </row>
    <row r="45" spans="1:131" s="247" customFormat="1" ht="26.25" customHeight="1">
      <c r="A45" s="261">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2"/>
      <c r="BK45" s="252"/>
      <c r="BL45" s="252"/>
      <c r="BM45" s="252"/>
      <c r="BN45" s="252"/>
      <c r="BO45" s="265"/>
      <c r="BP45" s="265"/>
      <c r="BQ45" s="262">
        <v>39</v>
      </c>
      <c r="BR45" s="263"/>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6"/>
    </row>
    <row r="46" spans="1:131" s="247" customFormat="1" ht="26.25" customHeight="1">
      <c r="A46" s="261">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2"/>
      <c r="BK46" s="252"/>
      <c r="BL46" s="252"/>
      <c r="BM46" s="252"/>
      <c r="BN46" s="252"/>
      <c r="BO46" s="265"/>
      <c r="BP46" s="265"/>
      <c r="BQ46" s="262">
        <v>40</v>
      </c>
      <c r="BR46" s="263"/>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6"/>
    </row>
    <row r="47" spans="1:131" s="247" customFormat="1" ht="26.25" customHeight="1">
      <c r="A47" s="261">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2"/>
      <c r="BK47" s="252"/>
      <c r="BL47" s="252"/>
      <c r="BM47" s="252"/>
      <c r="BN47" s="252"/>
      <c r="BO47" s="265"/>
      <c r="BP47" s="265"/>
      <c r="BQ47" s="262">
        <v>41</v>
      </c>
      <c r="BR47" s="263"/>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6"/>
    </row>
    <row r="48" spans="1:131" s="247" customFormat="1" ht="26.25" customHeight="1">
      <c r="A48" s="261">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2"/>
      <c r="BK48" s="252"/>
      <c r="BL48" s="252"/>
      <c r="BM48" s="252"/>
      <c r="BN48" s="252"/>
      <c r="BO48" s="265"/>
      <c r="BP48" s="265"/>
      <c r="BQ48" s="262">
        <v>42</v>
      </c>
      <c r="BR48" s="263"/>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6"/>
    </row>
    <row r="49" spans="1:131" s="247" customFormat="1" ht="26.25" customHeight="1">
      <c r="A49" s="261">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2"/>
      <c r="BK49" s="252"/>
      <c r="BL49" s="252"/>
      <c r="BM49" s="252"/>
      <c r="BN49" s="252"/>
      <c r="BO49" s="265"/>
      <c r="BP49" s="265"/>
      <c r="BQ49" s="262">
        <v>43</v>
      </c>
      <c r="BR49" s="263"/>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6"/>
    </row>
    <row r="50" spans="1:131" s="247" customFormat="1" ht="26.25" customHeight="1">
      <c r="A50" s="261">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2"/>
      <c r="BK50" s="252"/>
      <c r="BL50" s="252"/>
      <c r="BM50" s="252"/>
      <c r="BN50" s="252"/>
      <c r="BO50" s="265"/>
      <c r="BP50" s="265"/>
      <c r="BQ50" s="262">
        <v>44</v>
      </c>
      <c r="BR50" s="263"/>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6"/>
    </row>
    <row r="51" spans="1:131" s="247" customFormat="1" ht="26.25" customHeight="1">
      <c r="A51" s="261">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2"/>
      <c r="BK51" s="252"/>
      <c r="BL51" s="252"/>
      <c r="BM51" s="252"/>
      <c r="BN51" s="252"/>
      <c r="BO51" s="265"/>
      <c r="BP51" s="265"/>
      <c r="BQ51" s="262">
        <v>45</v>
      </c>
      <c r="BR51" s="263"/>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6"/>
    </row>
    <row r="52" spans="1:131" s="247" customFormat="1" ht="26.25" customHeight="1">
      <c r="A52" s="261">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2"/>
      <c r="BK52" s="252"/>
      <c r="BL52" s="252"/>
      <c r="BM52" s="252"/>
      <c r="BN52" s="252"/>
      <c r="BO52" s="265"/>
      <c r="BP52" s="265"/>
      <c r="BQ52" s="262">
        <v>46</v>
      </c>
      <c r="BR52" s="263"/>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6"/>
    </row>
    <row r="53" spans="1:131" s="247" customFormat="1" ht="26.25" customHeight="1">
      <c r="A53" s="261">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2"/>
      <c r="BK53" s="252"/>
      <c r="BL53" s="252"/>
      <c r="BM53" s="252"/>
      <c r="BN53" s="252"/>
      <c r="BO53" s="265"/>
      <c r="BP53" s="265"/>
      <c r="BQ53" s="262">
        <v>47</v>
      </c>
      <c r="BR53" s="263"/>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6"/>
    </row>
    <row r="54" spans="1:131" s="247" customFormat="1" ht="26.25" customHeight="1">
      <c r="A54" s="261">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2"/>
      <c r="BK54" s="252"/>
      <c r="BL54" s="252"/>
      <c r="BM54" s="252"/>
      <c r="BN54" s="252"/>
      <c r="BO54" s="265"/>
      <c r="BP54" s="265"/>
      <c r="BQ54" s="262">
        <v>48</v>
      </c>
      <c r="BR54" s="263"/>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6"/>
    </row>
    <row r="55" spans="1:131" s="247" customFormat="1" ht="26.25" customHeight="1">
      <c r="A55" s="261">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2"/>
      <c r="BK55" s="252"/>
      <c r="BL55" s="252"/>
      <c r="BM55" s="252"/>
      <c r="BN55" s="252"/>
      <c r="BO55" s="265"/>
      <c r="BP55" s="265"/>
      <c r="BQ55" s="262">
        <v>49</v>
      </c>
      <c r="BR55" s="263"/>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6"/>
    </row>
    <row r="56" spans="1:131" s="247" customFormat="1" ht="26.25" customHeight="1">
      <c r="A56" s="261">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2"/>
      <c r="BK56" s="252"/>
      <c r="BL56" s="252"/>
      <c r="BM56" s="252"/>
      <c r="BN56" s="252"/>
      <c r="BO56" s="265"/>
      <c r="BP56" s="265"/>
      <c r="BQ56" s="262">
        <v>50</v>
      </c>
      <c r="BR56" s="263"/>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6"/>
    </row>
    <row r="57" spans="1:131" s="247" customFormat="1" ht="26.25" customHeight="1">
      <c r="A57" s="261">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2"/>
      <c r="BK57" s="252"/>
      <c r="BL57" s="252"/>
      <c r="BM57" s="252"/>
      <c r="BN57" s="252"/>
      <c r="BO57" s="265"/>
      <c r="BP57" s="265"/>
      <c r="BQ57" s="262">
        <v>51</v>
      </c>
      <c r="BR57" s="263"/>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6"/>
    </row>
    <row r="58" spans="1:131" s="247" customFormat="1" ht="26.25" customHeight="1">
      <c r="A58" s="261">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2"/>
      <c r="BK58" s="252"/>
      <c r="BL58" s="252"/>
      <c r="BM58" s="252"/>
      <c r="BN58" s="252"/>
      <c r="BO58" s="265"/>
      <c r="BP58" s="265"/>
      <c r="BQ58" s="262">
        <v>52</v>
      </c>
      <c r="BR58" s="263"/>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6"/>
    </row>
    <row r="59" spans="1:131" s="247" customFormat="1" ht="26.25" customHeight="1">
      <c r="A59" s="261">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2"/>
      <c r="BK59" s="252"/>
      <c r="BL59" s="252"/>
      <c r="BM59" s="252"/>
      <c r="BN59" s="252"/>
      <c r="BO59" s="265"/>
      <c r="BP59" s="265"/>
      <c r="BQ59" s="262">
        <v>53</v>
      </c>
      <c r="BR59" s="263"/>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6"/>
    </row>
    <row r="60" spans="1:131" s="247" customFormat="1" ht="26.25" customHeight="1">
      <c r="A60" s="261">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2"/>
      <c r="BK60" s="252"/>
      <c r="BL60" s="252"/>
      <c r="BM60" s="252"/>
      <c r="BN60" s="252"/>
      <c r="BO60" s="265"/>
      <c r="BP60" s="265"/>
      <c r="BQ60" s="262">
        <v>54</v>
      </c>
      <c r="BR60" s="263"/>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6"/>
    </row>
    <row r="61" spans="1:131" s="247" customFormat="1" ht="26.25" customHeight="1" thickBot="1">
      <c r="A61" s="261">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2"/>
      <c r="BK61" s="252"/>
      <c r="BL61" s="252"/>
      <c r="BM61" s="252"/>
      <c r="BN61" s="252"/>
      <c r="BO61" s="265"/>
      <c r="BP61" s="265"/>
      <c r="BQ61" s="262">
        <v>55</v>
      </c>
      <c r="BR61" s="263"/>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6"/>
    </row>
    <row r="62" spans="1:131" s="247" customFormat="1" ht="26.25" customHeight="1">
      <c r="A62" s="261">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5"/>
      <c r="BP62" s="265"/>
      <c r="BQ62" s="262">
        <v>56</v>
      </c>
      <c r="BR62" s="263"/>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6"/>
    </row>
    <row r="63" spans="1:131" s="247" customFormat="1" ht="26.25" customHeight="1" thickBot="1">
      <c r="A63" s="264" t="s">
        <v>389</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752</v>
      </c>
      <c r="AG63" s="926"/>
      <c r="AH63" s="926"/>
      <c r="AI63" s="926"/>
      <c r="AJ63" s="927"/>
      <c r="AK63" s="928"/>
      <c r="AL63" s="923"/>
      <c r="AM63" s="923"/>
      <c r="AN63" s="923"/>
      <c r="AO63" s="923"/>
      <c r="AP63" s="926">
        <v>13137</v>
      </c>
      <c r="AQ63" s="926"/>
      <c r="AR63" s="926"/>
      <c r="AS63" s="926"/>
      <c r="AT63" s="926"/>
      <c r="AU63" s="926">
        <v>7751</v>
      </c>
      <c r="AV63" s="926"/>
      <c r="AW63" s="926"/>
      <c r="AX63" s="926"/>
      <c r="AY63" s="926"/>
      <c r="AZ63" s="930"/>
      <c r="BA63" s="930"/>
      <c r="BB63" s="930"/>
      <c r="BC63" s="930"/>
      <c r="BD63" s="930"/>
      <c r="BE63" s="931"/>
      <c r="BF63" s="931"/>
      <c r="BG63" s="931"/>
      <c r="BH63" s="931"/>
      <c r="BI63" s="932"/>
      <c r="BJ63" s="933" t="s">
        <v>411</v>
      </c>
      <c r="BK63" s="934"/>
      <c r="BL63" s="934"/>
      <c r="BM63" s="934"/>
      <c r="BN63" s="935"/>
      <c r="BO63" s="265"/>
      <c r="BP63" s="265"/>
      <c r="BQ63" s="262">
        <v>57</v>
      </c>
      <c r="BR63" s="263"/>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6"/>
    </row>
    <row r="65" spans="1:131" s="247" customFormat="1" ht="26.25" customHeight="1" thickBot="1">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6"/>
    </row>
    <row r="66" spans="1:131" s="247" customFormat="1" ht="26.25" customHeight="1">
      <c r="A66" s="824" t="s">
        <v>413</v>
      </c>
      <c r="B66" s="825"/>
      <c r="C66" s="825"/>
      <c r="D66" s="825"/>
      <c r="E66" s="825"/>
      <c r="F66" s="825"/>
      <c r="G66" s="825"/>
      <c r="H66" s="825"/>
      <c r="I66" s="825"/>
      <c r="J66" s="825"/>
      <c r="K66" s="825"/>
      <c r="L66" s="825"/>
      <c r="M66" s="825"/>
      <c r="N66" s="825"/>
      <c r="O66" s="825"/>
      <c r="P66" s="826"/>
      <c r="Q66" s="801" t="s">
        <v>414</v>
      </c>
      <c r="R66" s="802"/>
      <c r="S66" s="802"/>
      <c r="T66" s="802"/>
      <c r="U66" s="803"/>
      <c r="V66" s="801" t="s">
        <v>415</v>
      </c>
      <c r="W66" s="802"/>
      <c r="X66" s="802"/>
      <c r="Y66" s="802"/>
      <c r="Z66" s="803"/>
      <c r="AA66" s="801" t="s">
        <v>416</v>
      </c>
      <c r="AB66" s="802"/>
      <c r="AC66" s="802"/>
      <c r="AD66" s="802"/>
      <c r="AE66" s="803"/>
      <c r="AF66" s="936" t="s">
        <v>417</v>
      </c>
      <c r="AG66" s="897"/>
      <c r="AH66" s="897"/>
      <c r="AI66" s="897"/>
      <c r="AJ66" s="937"/>
      <c r="AK66" s="801" t="s">
        <v>418</v>
      </c>
      <c r="AL66" s="825"/>
      <c r="AM66" s="825"/>
      <c r="AN66" s="825"/>
      <c r="AO66" s="826"/>
      <c r="AP66" s="801" t="s">
        <v>419</v>
      </c>
      <c r="AQ66" s="802"/>
      <c r="AR66" s="802"/>
      <c r="AS66" s="802"/>
      <c r="AT66" s="803"/>
      <c r="AU66" s="801" t="s">
        <v>420</v>
      </c>
      <c r="AV66" s="802"/>
      <c r="AW66" s="802"/>
      <c r="AX66" s="802"/>
      <c r="AY66" s="803"/>
      <c r="AZ66" s="801" t="s">
        <v>377</v>
      </c>
      <c r="BA66" s="802"/>
      <c r="BB66" s="802"/>
      <c r="BC66" s="802"/>
      <c r="BD66" s="813"/>
      <c r="BE66" s="265"/>
      <c r="BF66" s="265"/>
      <c r="BG66" s="265"/>
      <c r="BH66" s="265"/>
      <c r="BI66" s="265"/>
      <c r="BJ66" s="265"/>
      <c r="BK66" s="265"/>
      <c r="BL66" s="265"/>
      <c r="BM66" s="265"/>
      <c r="BN66" s="265"/>
      <c r="BO66" s="265"/>
      <c r="BP66" s="265"/>
      <c r="BQ66" s="262">
        <v>60</v>
      </c>
      <c r="BR66" s="267"/>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6"/>
    </row>
    <row r="67" spans="1:131" s="247"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5"/>
      <c r="BF67" s="265"/>
      <c r="BG67" s="265"/>
      <c r="BH67" s="265"/>
      <c r="BI67" s="265"/>
      <c r="BJ67" s="265"/>
      <c r="BK67" s="265"/>
      <c r="BL67" s="265"/>
      <c r="BM67" s="265"/>
      <c r="BN67" s="265"/>
      <c r="BO67" s="265"/>
      <c r="BP67" s="265"/>
      <c r="BQ67" s="262">
        <v>61</v>
      </c>
      <c r="BR67" s="267"/>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6"/>
    </row>
    <row r="68" spans="1:131" s="247" customFormat="1" ht="26.25" customHeight="1" thickTop="1">
      <c r="A68" s="258">
        <v>1</v>
      </c>
      <c r="B68" s="953" t="s">
        <v>584</v>
      </c>
      <c r="C68" s="954"/>
      <c r="D68" s="954"/>
      <c r="E68" s="954"/>
      <c r="F68" s="954"/>
      <c r="G68" s="954"/>
      <c r="H68" s="954"/>
      <c r="I68" s="954"/>
      <c r="J68" s="954"/>
      <c r="K68" s="954"/>
      <c r="L68" s="954"/>
      <c r="M68" s="954"/>
      <c r="N68" s="954"/>
      <c r="O68" s="954"/>
      <c r="P68" s="955"/>
      <c r="Q68" s="956">
        <v>10992</v>
      </c>
      <c r="R68" s="950"/>
      <c r="S68" s="950"/>
      <c r="T68" s="950"/>
      <c r="U68" s="950"/>
      <c r="V68" s="950">
        <v>10500</v>
      </c>
      <c r="W68" s="950"/>
      <c r="X68" s="950"/>
      <c r="Y68" s="950"/>
      <c r="Z68" s="950"/>
      <c r="AA68" s="950">
        <v>491</v>
      </c>
      <c r="AB68" s="950"/>
      <c r="AC68" s="950"/>
      <c r="AD68" s="950"/>
      <c r="AE68" s="950"/>
      <c r="AF68" s="950">
        <v>491</v>
      </c>
      <c r="AG68" s="950"/>
      <c r="AH68" s="950"/>
      <c r="AI68" s="950"/>
      <c r="AJ68" s="950"/>
      <c r="AK68" s="950" t="s">
        <v>519</v>
      </c>
      <c r="AL68" s="950"/>
      <c r="AM68" s="950"/>
      <c r="AN68" s="950"/>
      <c r="AO68" s="950"/>
      <c r="AP68" s="950">
        <v>799</v>
      </c>
      <c r="AQ68" s="950"/>
      <c r="AR68" s="950"/>
      <c r="AS68" s="950"/>
      <c r="AT68" s="950"/>
      <c r="AU68" s="950">
        <v>42</v>
      </c>
      <c r="AV68" s="950"/>
      <c r="AW68" s="950"/>
      <c r="AX68" s="950"/>
      <c r="AY68" s="950"/>
      <c r="AZ68" s="951"/>
      <c r="BA68" s="951"/>
      <c r="BB68" s="951"/>
      <c r="BC68" s="951"/>
      <c r="BD68" s="952"/>
      <c r="BE68" s="265"/>
      <c r="BF68" s="265"/>
      <c r="BG68" s="265"/>
      <c r="BH68" s="265"/>
      <c r="BI68" s="265"/>
      <c r="BJ68" s="265"/>
      <c r="BK68" s="265"/>
      <c r="BL68" s="265"/>
      <c r="BM68" s="265"/>
      <c r="BN68" s="265"/>
      <c r="BO68" s="265"/>
      <c r="BP68" s="265"/>
      <c r="BQ68" s="262">
        <v>62</v>
      </c>
      <c r="BR68" s="267"/>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6"/>
    </row>
    <row r="69" spans="1:131" s="247" customFormat="1" ht="26.25" customHeight="1">
      <c r="A69" s="261">
        <v>2</v>
      </c>
      <c r="B69" s="957" t="s">
        <v>585</v>
      </c>
      <c r="C69" s="958"/>
      <c r="D69" s="958"/>
      <c r="E69" s="958"/>
      <c r="F69" s="958"/>
      <c r="G69" s="958"/>
      <c r="H69" s="958"/>
      <c r="I69" s="958"/>
      <c r="J69" s="958"/>
      <c r="K69" s="958"/>
      <c r="L69" s="958"/>
      <c r="M69" s="958"/>
      <c r="N69" s="958"/>
      <c r="O69" s="958"/>
      <c r="P69" s="959"/>
      <c r="Q69" s="960">
        <v>986</v>
      </c>
      <c r="R69" s="915"/>
      <c r="S69" s="915"/>
      <c r="T69" s="915"/>
      <c r="U69" s="915"/>
      <c r="V69" s="915">
        <v>974</v>
      </c>
      <c r="W69" s="915"/>
      <c r="X69" s="915"/>
      <c r="Y69" s="915"/>
      <c r="Z69" s="915"/>
      <c r="AA69" s="915">
        <v>12</v>
      </c>
      <c r="AB69" s="915"/>
      <c r="AC69" s="915"/>
      <c r="AD69" s="915"/>
      <c r="AE69" s="915"/>
      <c r="AF69" s="915">
        <v>12</v>
      </c>
      <c r="AG69" s="915"/>
      <c r="AH69" s="915"/>
      <c r="AI69" s="915"/>
      <c r="AJ69" s="915"/>
      <c r="AK69" s="915">
        <v>12</v>
      </c>
      <c r="AL69" s="915"/>
      <c r="AM69" s="915"/>
      <c r="AN69" s="915"/>
      <c r="AO69" s="915"/>
      <c r="AP69" s="915" t="s">
        <v>586</v>
      </c>
      <c r="AQ69" s="915"/>
      <c r="AR69" s="915"/>
      <c r="AS69" s="915"/>
      <c r="AT69" s="915"/>
      <c r="AU69" s="915" t="s">
        <v>586</v>
      </c>
      <c r="AV69" s="915"/>
      <c r="AW69" s="915"/>
      <c r="AX69" s="915"/>
      <c r="AY69" s="915"/>
      <c r="AZ69" s="961"/>
      <c r="BA69" s="961"/>
      <c r="BB69" s="961"/>
      <c r="BC69" s="961"/>
      <c r="BD69" s="962"/>
      <c r="BE69" s="265"/>
      <c r="BF69" s="265"/>
      <c r="BG69" s="265"/>
      <c r="BH69" s="265"/>
      <c r="BI69" s="265"/>
      <c r="BJ69" s="265"/>
      <c r="BK69" s="265"/>
      <c r="BL69" s="265"/>
      <c r="BM69" s="265"/>
      <c r="BN69" s="265"/>
      <c r="BO69" s="265"/>
      <c r="BP69" s="265"/>
      <c r="BQ69" s="262">
        <v>63</v>
      </c>
      <c r="BR69" s="267"/>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6"/>
    </row>
    <row r="70" spans="1:131" s="247" customFormat="1" ht="26.25" customHeight="1">
      <c r="A70" s="261">
        <v>3</v>
      </c>
      <c r="B70" s="957" t="s">
        <v>587</v>
      </c>
      <c r="C70" s="958"/>
      <c r="D70" s="958"/>
      <c r="E70" s="958"/>
      <c r="F70" s="958"/>
      <c r="G70" s="958"/>
      <c r="H70" s="958"/>
      <c r="I70" s="958"/>
      <c r="J70" s="958"/>
      <c r="K70" s="958"/>
      <c r="L70" s="958"/>
      <c r="M70" s="958"/>
      <c r="N70" s="958"/>
      <c r="O70" s="958"/>
      <c r="P70" s="959"/>
      <c r="Q70" s="960">
        <v>288</v>
      </c>
      <c r="R70" s="915"/>
      <c r="S70" s="915"/>
      <c r="T70" s="915"/>
      <c r="U70" s="915"/>
      <c r="V70" s="915">
        <v>206</v>
      </c>
      <c r="W70" s="915"/>
      <c r="X70" s="915"/>
      <c r="Y70" s="915"/>
      <c r="Z70" s="915"/>
      <c r="AA70" s="915">
        <v>82</v>
      </c>
      <c r="AB70" s="915"/>
      <c r="AC70" s="915"/>
      <c r="AD70" s="915"/>
      <c r="AE70" s="915"/>
      <c r="AF70" s="915">
        <v>82</v>
      </c>
      <c r="AG70" s="915"/>
      <c r="AH70" s="915"/>
      <c r="AI70" s="915"/>
      <c r="AJ70" s="915"/>
      <c r="AK70" s="915">
        <v>47</v>
      </c>
      <c r="AL70" s="915"/>
      <c r="AM70" s="915"/>
      <c r="AN70" s="915"/>
      <c r="AO70" s="915"/>
      <c r="AP70" s="915" t="s">
        <v>586</v>
      </c>
      <c r="AQ70" s="915"/>
      <c r="AR70" s="915"/>
      <c r="AS70" s="915"/>
      <c r="AT70" s="915"/>
      <c r="AU70" s="915" t="s">
        <v>586</v>
      </c>
      <c r="AV70" s="915"/>
      <c r="AW70" s="915"/>
      <c r="AX70" s="915"/>
      <c r="AY70" s="915"/>
      <c r="AZ70" s="961"/>
      <c r="BA70" s="961"/>
      <c r="BB70" s="961"/>
      <c r="BC70" s="961"/>
      <c r="BD70" s="962"/>
      <c r="BE70" s="265"/>
      <c r="BF70" s="265"/>
      <c r="BG70" s="265"/>
      <c r="BH70" s="265"/>
      <c r="BI70" s="265"/>
      <c r="BJ70" s="265"/>
      <c r="BK70" s="265"/>
      <c r="BL70" s="265"/>
      <c r="BM70" s="265"/>
      <c r="BN70" s="265"/>
      <c r="BO70" s="265"/>
      <c r="BP70" s="265"/>
      <c r="BQ70" s="262">
        <v>64</v>
      </c>
      <c r="BR70" s="267"/>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6"/>
    </row>
    <row r="71" spans="1:131" s="247" customFormat="1" ht="26.25" customHeight="1">
      <c r="A71" s="261">
        <v>4</v>
      </c>
      <c r="B71" s="957" t="s">
        <v>588</v>
      </c>
      <c r="C71" s="958"/>
      <c r="D71" s="958"/>
      <c r="E71" s="958"/>
      <c r="F71" s="958"/>
      <c r="G71" s="958"/>
      <c r="H71" s="958"/>
      <c r="I71" s="958"/>
      <c r="J71" s="958"/>
      <c r="K71" s="958"/>
      <c r="L71" s="958"/>
      <c r="M71" s="958"/>
      <c r="N71" s="958"/>
      <c r="O71" s="958"/>
      <c r="P71" s="959"/>
      <c r="Q71" s="960">
        <v>330</v>
      </c>
      <c r="R71" s="915"/>
      <c r="S71" s="915"/>
      <c r="T71" s="915"/>
      <c r="U71" s="915"/>
      <c r="V71" s="915">
        <v>314</v>
      </c>
      <c r="W71" s="915"/>
      <c r="X71" s="915"/>
      <c r="Y71" s="915"/>
      <c r="Z71" s="915"/>
      <c r="AA71" s="915">
        <v>16</v>
      </c>
      <c r="AB71" s="915"/>
      <c r="AC71" s="915"/>
      <c r="AD71" s="915"/>
      <c r="AE71" s="915"/>
      <c r="AF71" s="915">
        <v>16</v>
      </c>
      <c r="AG71" s="915"/>
      <c r="AH71" s="915"/>
      <c r="AI71" s="915"/>
      <c r="AJ71" s="915"/>
      <c r="AK71" s="915">
        <v>19</v>
      </c>
      <c r="AL71" s="915"/>
      <c r="AM71" s="915"/>
      <c r="AN71" s="915"/>
      <c r="AO71" s="915"/>
      <c r="AP71" s="915" t="s">
        <v>586</v>
      </c>
      <c r="AQ71" s="915"/>
      <c r="AR71" s="915"/>
      <c r="AS71" s="915"/>
      <c r="AT71" s="915"/>
      <c r="AU71" s="915" t="s">
        <v>586</v>
      </c>
      <c r="AV71" s="915"/>
      <c r="AW71" s="915"/>
      <c r="AX71" s="915"/>
      <c r="AY71" s="915"/>
      <c r="AZ71" s="961"/>
      <c r="BA71" s="961"/>
      <c r="BB71" s="961"/>
      <c r="BC71" s="961"/>
      <c r="BD71" s="962"/>
      <c r="BE71" s="265"/>
      <c r="BF71" s="265"/>
      <c r="BG71" s="265"/>
      <c r="BH71" s="265"/>
      <c r="BI71" s="265"/>
      <c r="BJ71" s="265"/>
      <c r="BK71" s="265"/>
      <c r="BL71" s="265"/>
      <c r="BM71" s="265"/>
      <c r="BN71" s="265"/>
      <c r="BO71" s="265"/>
      <c r="BP71" s="265"/>
      <c r="BQ71" s="262">
        <v>65</v>
      </c>
      <c r="BR71" s="267"/>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6"/>
    </row>
    <row r="72" spans="1:131" s="247" customFormat="1" ht="26.25" customHeight="1">
      <c r="A72" s="261">
        <v>5</v>
      </c>
      <c r="B72" s="957" t="s">
        <v>589</v>
      </c>
      <c r="C72" s="958"/>
      <c r="D72" s="958"/>
      <c r="E72" s="958"/>
      <c r="F72" s="958"/>
      <c r="G72" s="958"/>
      <c r="H72" s="958"/>
      <c r="I72" s="958"/>
      <c r="J72" s="958"/>
      <c r="K72" s="958"/>
      <c r="L72" s="958"/>
      <c r="M72" s="958"/>
      <c r="N72" s="958"/>
      <c r="O72" s="958"/>
      <c r="P72" s="959"/>
      <c r="Q72" s="960">
        <v>6529</v>
      </c>
      <c r="R72" s="915">
        <v>6933</v>
      </c>
      <c r="S72" s="915">
        <v>6933</v>
      </c>
      <c r="T72" s="915">
        <v>6933</v>
      </c>
      <c r="U72" s="915">
        <v>6933</v>
      </c>
      <c r="V72" s="915">
        <v>6443</v>
      </c>
      <c r="W72" s="915">
        <v>6850</v>
      </c>
      <c r="X72" s="915">
        <v>6850</v>
      </c>
      <c r="Y72" s="915">
        <v>6850</v>
      </c>
      <c r="Z72" s="915">
        <v>6850</v>
      </c>
      <c r="AA72" s="915">
        <v>86</v>
      </c>
      <c r="AB72" s="915">
        <v>82</v>
      </c>
      <c r="AC72" s="915">
        <v>82</v>
      </c>
      <c r="AD72" s="915">
        <v>82</v>
      </c>
      <c r="AE72" s="915">
        <v>82</v>
      </c>
      <c r="AF72" s="915">
        <v>86</v>
      </c>
      <c r="AG72" s="915">
        <v>82</v>
      </c>
      <c r="AH72" s="915">
        <v>82</v>
      </c>
      <c r="AI72" s="915">
        <v>82</v>
      </c>
      <c r="AJ72" s="915">
        <v>82</v>
      </c>
      <c r="AK72" s="915">
        <v>1926</v>
      </c>
      <c r="AL72" s="915">
        <v>2485</v>
      </c>
      <c r="AM72" s="915">
        <v>2485</v>
      </c>
      <c r="AN72" s="915">
        <v>2485</v>
      </c>
      <c r="AO72" s="915">
        <v>2485</v>
      </c>
      <c r="AP72" s="915" t="s">
        <v>586</v>
      </c>
      <c r="AQ72" s="915"/>
      <c r="AR72" s="915"/>
      <c r="AS72" s="915"/>
      <c r="AT72" s="915"/>
      <c r="AU72" s="915" t="s">
        <v>586</v>
      </c>
      <c r="AV72" s="915"/>
      <c r="AW72" s="915"/>
      <c r="AX72" s="915"/>
      <c r="AY72" s="915"/>
      <c r="AZ72" s="961"/>
      <c r="BA72" s="961"/>
      <c r="BB72" s="961"/>
      <c r="BC72" s="961"/>
      <c r="BD72" s="962"/>
      <c r="BE72" s="265"/>
      <c r="BF72" s="265"/>
      <c r="BG72" s="265"/>
      <c r="BH72" s="265"/>
      <c r="BI72" s="265"/>
      <c r="BJ72" s="265"/>
      <c r="BK72" s="265"/>
      <c r="BL72" s="265"/>
      <c r="BM72" s="265"/>
      <c r="BN72" s="265"/>
      <c r="BO72" s="265"/>
      <c r="BP72" s="265"/>
      <c r="BQ72" s="262">
        <v>66</v>
      </c>
      <c r="BR72" s="267"/>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6"/>
    </row>
    <row r="73" spans="1:131" s="247" customFormat="1" ht="26.25" customHeight="1">
      <c r="A73" s="261">
        <v>6</v>
      </c>
      <c r="B73" s="957" t="s">
        <v>590</v>
      </c>
      <c r="C73" s="958"/>
      <c r="D73" s="958"/>
      <c r="E73" s="958"/>
      <c r="F73" s="958"/>
      <c r="G73" s="958"/>
      <c r="H73" s="958"/>
      <c r="I73" s="958"/>
      <c r="J73" s="958"/>
      <c r="K73" s="958"/>
      <c r="L73" s="958"/>
      <c r="M73" s="958"/>
      <c r="N73" s="958"/>
      <c r="O73" s="958"/>
      <c r="P73" s="959"/>
      <c r="Q73" s="960">
        <v>1444184</v>
      </c>
      <c r="R73" s="915">
        <v>1385861</v>
      </c>
      <c r="S73" s="915">
        <v>1385861</v>
      </c>
      <c r="T73" s="915">
        <v>1385861</v>
      </c>
      <c r="U73" s="915">
        <v>1385861</v>
      </c>
      <c r="V73" s="915">
        <v>1404896</v>
      </c>
      <c r="W73" s="915">
        <v>1346246</v>
      </c>
      <c r="X73" s="915">
        <v>1346246</v>
      </c>
      <c r="Y73" s="915">
        <v>1346246</v>
      </c>
      <c r="Z73" s="915">
        <v>1346246</v>
      </c>
      <c r="AA73" s="915">
        <v>39288</v>
      </c>
      <c r="AB73" s="915">
        <v>39615</v>
      </c>
      <c r="AC73" s="915">
        <v>39615</v>
      </c>
      <c r="AD73" s="915">
        <v>39615</v>
      </c>
      <c r="AE73" s="915">
        <v>39615</v>
      </c>
      <c r="AF73" s="915">
        <v>39288</v>
      </c>
      <c r="AG73" s="915">
        <v>39615</v>
      </c>
      <c r="AH73" s="915">
        <v>39615</v>
      </c>
      <c r="AI73" s="915">
        <v>39615</v>
      </c>
      <c r="AJ73" s="915">
        <v>39615</v>
      </c>
      <c r="AK73" s="915">
        <v>16623</v>
      </c>
      <c r="AL73" s="915">
        <v>13582</v>
      </c>
      <c r="AM73" s="915">
        <v>13582</v>
      </c>
      <c r="AN73" s="915">
        <v>13582</v>
      </c>
      <c r="AO73" s="915">
        <v>13582</v>
      </c>
      <c r="AP73" s="915" t="s">
        <v>586</v>
      </c>
      <c r="AQ73" s="915"/>
      <c r="AR73" s="915"/>
      <c r="AS73" s="915"/>
      <c r="AT73" s="915"/>
      <c r="AU73" s="915" t="s">
        <v>586</v>
      </c>
      <c r="AV73" s="915"/>
      <c r="AW73" s="915"/>
      <c r="AX73" s="915"/>
      <c r="AY73" s="915"/>
      <c r="AZ73" s="961"/>
      <c r="BA73" s="961"/>
      <c r="BB73" s="961"/>
      <c r="BC73" s="961"/>
      <c r="BD73" s="962"/>
      <c r="BE73" s="265"/>
      <c r="BF73" s="265"/>
      <c r="BG73" s="265"/>
      <c r="BH73" s="265"/>
      <c r="BI73" s="265"/>
      <c r="BJ73" s="265"/>
      <c r="BK73" s="265"/>
      <c r="BL73" s="265"/>
      <c r="BM73" s="265"/>
      <c r="BN73" s="265"/>
      <c r="BO73" s="265"/>
      <c r="BP73" s="265"/>
      <c r="BQ73" s="262">
        <v>67</v>
      </c>
      <c r="BR73" s="267"/>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6"/>
    </row>
    <row r="74" spans="1:131" s="247" customFormat="1" ht="26.25" customHeight="1">
      <c r="A74" s="261">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5"/>
      <c r="BF74" s="265"/>
      <c r="BG74" s="265"/>
      <c r="BH74" s="265"/>
      <c r="BI74" s="265"/>
      <c r="BJ74" s="265"/>
      <c r="BK74" s="265"/>
      <c r="BL74" s="265"/>
      <c r="BM74" s="265"/>
      <c r="BN74" s="265"/>
      <c r="BO74" s="265"/>
      <c r="BP74" s="265"/>
      <c r="BQ74" s="262">
        <v>68</v>
      </c>
      <c r="BR74" s="267"/>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6"/>
    </row>
    <row r="75" spans="1:131" s="247" customFormat="1" ht="26.25" customHeight="1">
      <c r="A75" s="261">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5"/>
      <c r="BF75" s="265"/>
      <c r="BG75" s="265"/>
      <c r="BH75" s="265"/>
      <c r="BI75" s="265"/>
      <c r="BJ75" s="265"/>
      <c r="BK75" s="265"/>
      <c r="BL75" s="265"/>
      <c r="BM75" s="265"/>
      <c r="BN75" s="265"/>
      <c r="BO75" s="265"/>
      <c r="BP75" s="265"/>
      <c r="BQ75" s="262">
        <v>69</v>
      </c>
      <c r="BR75" s="267"/>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6"/>
    </row>
    <row r="76" spans="1:131" s="247" customFormat="1" ht="26.25" customHeight="1">
      <c r="A76" s="261">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5"/>
      <c r="BF76" s="265"/>
      <c r="BG76" s="265"/>
      <c r="BH76" s="265"/>
      <c r="BI76" s="265"/>
      <c r="BJ76" s="265"/>
      <c r="BK76" s="265"/>
      <c r="BL76" s="265"/>
      <c r="BM76" s="265"/>
      <c r="BN76" s="265"/>
      <c r="BO76" s="265"/>
      <c r="BP76" s="265"/>
      <c r="BQ76" s="262">
        <v>70</v>
      </c>
      <c r="BR76" s="267"/>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6"/>
    </row>
    <row r="77" spans="1:131" s="247" customFormat="1" ht="26.25" customHeight="1">
      <c r="A77" s="261">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5"/>
      <c r="BF77" s="265"/>
      <c r="BG77" s="265"/>
      <c r="BH77" s="265"/>
      <c r="BI77" s="265"/>
      <c r="BJ77" s="265"/>
      <c r="BK77" s="265"/>
      <c r="BL77" s="265"/>
      <c r="BM77" s="265"/>
      <c r="BN77" s="265"/>
      <c r="BO77" s="265"/>
      <c r="BP77" s="265"/>
      <c r="BQ77" s="262">
        <v>71</v>
      </c>
      <c r="BR77" s="267"/>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6"/>
    </row>
    <row r="78" spans="1:131" s="247" customFormat="1" ht="26.25" customHeight="1">
      <c r="A78" s="261">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5"/>
      <c r="BF78" s="265"/>
      <c r="BG78" s="265"/>
      <c r="BH78" s="265"/>
      <c r="BI78" s="265"/>
      <c r="BJ78" s="268"/>
      <c r="BK78" s="268"/>
      <c r="BL78" s="268"/>
      <c r="BM78" s="268"/>
      <c r="BN78" s="268"/>
      <c r="BO78" s="265"/>
      <c r="BP78" s="265"/>
      <c r="BQ78" s="262">
        <v>72</v>
      </c>
      <c r="BR78" s="267"/>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6"/>
    </row>
    <row r="79" spans="1:131" s="247" customFormat="1" ht="26.25" customHeight="1">
      <c r="A79" s="261">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5"/>
      <c r="BF79" s="265"/>
      <c r="BG79" s="265"/>
      <c r="BH79" s="265"/>
      <c r="BI79" s="265"/>
      <c r="BJ79" s="268"/>
      <c r="BK79" s="268"/>
      <c r="BL79" s="268"/>
      <c r="BM79" s="268"/>
      <c r="BN79" s="268"/>
      <c r="BO79" s="265"/>
      <c r="BP79" s="265"/>
      <c r="BQ79" s="262">
        <v>73</v>
      </c>
      <c r="BR79" s="267"/>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6"/>
    </row>
    <row r="80" spans="1:131" s="247" customFormat="1" ht="26.25" customHeight="1">
      <c r="A80" s="261">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5"/>
      <c r="BF80" s="265"/>
      <c r="BG80" s="265"/>
      <c r="BH80" s="265"/>
      <c r="BI80" s="265"/>
      <c r="BJ80" s="265"/>
      <c r="BK80" s="265"/>
      <c r="BL80" s="265"/>
      <c r="BM80" s="265"/>
      <c r="BN80" s="265"/>
      <c r="BO80" s="265"/>
      <c r="BP80" s="265"/>
      <c r="BQ80" s="262">
        <v>74</v>
      </c>
      <c r="BR80" s="267"/>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6"/>
    </row>
    <row r="81" spans="1:131" s="247" customFormat="1" ht="26.25" customHeight="1">
      <c r="A81" s="261">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5"/>
      <c r="BF81" s="265"/>
      <c r="BG81" s="265"/>
      <c r="BH81" s="265"/>
      <c r="BI81" s="265"/>
      <c r="BJ81" s="265"/>
      <c r="BK81" s="265"/>
      <c r="BL81" s="265"/>
      <c r="BM81" s="265"/>
      <c r="BN81" s="265"/>
      <c r="BO81" s="265"/>
      <c r="BP81" s="265"/>
      <c r="BQ81" s="262">
        <v>75</v>
      </c>
      <c r="BR81" s="267"/>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6"/>
    </row>
    <row r="82" spans="1:131" s="247" customFormat="1" ht="26.25" customHeight="1">
      <c r="A82" s="261">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5"/>
      <c r="BF82" s="265"/>
      <c r="BG82" s="265"/>
      <c r="BH82" s="265"/>
      <c r="BI82" s="265"/>
      <c r="BJ82" s="265"/>
      <c r="BK82" s="265"/>
      <c r="BL82" s="265"/>
      <c r="BM82" s="265"/>
      <c r="BN82" s="265"/>
      <c r="BO82" s="265"/>
      <c r="BP82" s="265"/>
      <c r="BQ82" s="262">
        <v>76</v>
      </c>
      <c r="BR82" s="267"/>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6"/>
    </row>
    <row r="83" spans="1:131" s="247" customFormat="1" ht="26.25" customHeight="1">
      <c r="A83" s="261">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5"/>
      <c r="BF83" s="265"/>
      <c r="BG83" s="265"/>
      <c r="BH83" s="265"/>
      <c r="BI83" s="265"/>
      <c r="BJ83" s="265"/>
      <c r="BK83" s="265"/>
      <c r="BL83" s="265"/>
      <c r="BM83" s="265"/>
      <c r="BN83" s="265"/>
      <c r="BO83" s="265"/>
      <c r="BP83" s="265"/>
      <c r="BQ83" s="262">
        <v>77</v>
      </c>
      <c r="BR83" s="267"/>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6"/>
    </row>
    <row r="84" spans="1:131" s="247" customFormat="1" ht="26.25" customHeight="1">
      <c r="A84" s="261">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5"/>
      <c r="BF84" s="265"/>
      <c r="BG84" s="265"/>
      <c r="BH84" s="265"/>
      <c r="BI84" s="265"/>
      <c r="BJ84" s="265"/>
      <c r="BK84" s="265"/>
      <c r="BL84" s="265"/>
      <c r="BM84" s="265"/>
      <c r="BN84" s="265"/>
      <c r="BO84" s="265"/>
      <c r="BP84" s="265"/>
      <c r="BQ84" s="262">
        <v>78</v>
      </c>
      <c r="BR84" s="267"/>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6"/>
    </row>
    <row r="85" spans="1:131" s="247" customFormat="1" ht="26.25" customHeight="1">
      <c r="A85" s="261">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5"/>
      <c r="BF85" s="265"/>
      <c r="BG85" s="265"/>
      <c r="BH85" s="265"/>
      <c r="BI85" s="265"/>
      <c r="BJ85" s="265"/>
      <c r="BK85" s="265"/>
      <c r="BL85" s="265"/>
      <c r="BM85" s="265"/>
      <c r="BN85" s="265"/>
      <c r="BO85" s="265"/>
      <c r="BP85" s="265"/>
      <c r="BQ85" s="262">
        <v>79</v>
      </c>
      <c r="BR85" s="267"/>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6"/>
    </row>
    <row r="86" spans="1:131" s="247" customFormat="1" ht="26.25" customHeight="1">
      <c r="A86" s="261">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5"/>
      <c r="BF86" s="265"/>
      <c r="BG86" s="265"/>
      <c r="BH86" s="265"/>
      <c r="BI86" s="265"/>
      <c r="BJ86" s="265"/>
      <c r="BK86" s="265"/>
      <c r="BL86" s="265"/>
      <c r="BM86" s="265"/>
      <c r="BN86" s="265"/>
      <c r="BO86" s="265"/>
      <c r="BP86" s="265"/>
      <c r="BQ86" s="262">
        <v>80</v>
      </c>
      <c r="BR86" s="267"/>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6"/>
    </row>
    <row r="87" spans="1:131" s="247" customFormat="1" ht="26.25" customHeight="1">
      <c r="A87" s="269">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5"/>
      <c r="BF87" s="265"/>
      <c r="BG87" s="265"/>
      <c r="BH87" s="265"/>
      <c r="BI87" s="265"/>
      <c r="BJ87" s="265"/>
      <c r="BK87" s="265"/>
      <c r="BL87" s="265"/>
      <c r="BM87" s="265"/>
      <c r="BN87" s="265"/>
      <c r="BO87" s="265"/>
      <c r="BP87" s="265"/>
      <c r="BQ87" s="262">
        <v>81</v>
      </c>
      <c r="BR87" s="267"/>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6"/>
    </row>
    <row r="88" spans="1:131" s="247" customFormat="1" ht="26.25" customHeight="1" thickBot="1">
      <c r="A88" s="264" t="s">
        <v>389</v>
      </c>
      <c r="B88" s="874" t="s">
        <v>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39975</v>
      </c>
      <c r="AG88" s="926"/>
      <c r="AH88" s="926"/>
      <c r="AI88" s="926"/>
      <c r="AJ88" s="926"/>
      <c r="AK88" s="923"/>
      <c r="AL88" s="923"/>
      <c r="AM88" s="923"/>
      <c r="AN88" s="923"/>
      <c r="AO88" s="923"/>
      <c r="AP88" s="926">
        <v>799</v>
      </c>
      <c r="AQ88" s="926"/>
      <c r="AR88" s="926"/>
      <c r="AS88" s="926"/>
      <c r="AT88" s="926"/>
      <c r="AU88" s="926">
        <v>42</v>
      </c>
      <c r="AV88" s="926"/>
      <c r="AW88" s="926"/>
      <c r="AX88" s="926"/>
      <c r="AY88" s="926"/>
      <c r="AZ88" s="931"/>
      <c r="BA88" s="931"/>
      <c r="BB88" s="931"/>
      <c r="BC88" s="931"/>
      <c r="BD88" s="932"/>
      <c r="BE88" s="265"/>
      <c r="BF88" s="265"/>
      <c r="BG88" s="265"/>
      <c r="BH88" s="265"/>
      <c r="BI88" s="265"/>
      <c r="BJ88" s="265"/>
      <c r="BK88" s="265"/>
      <c r="BL88" s="265"/>
      <c r="BM88" s="265"/>
      <c r="BN88" s="265"/>
      <c r="BO88" s="265"/>
      <c r="BP88" s="265"/>
      <c r="BQ88" s="262">
        <v>82</v>
      </c>
      <c r="BR88" s="267"/>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4" t="s">
        <v>422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f>CR7+CR8+CR9+CR10</f>
        <v>1144</v>
      </c>
      <c r="CS102" s="934"/>
      <c r="CT102" s="934"/>
      <c r="CU102" s="934"/>
      <c r="CV102" s="977"/>
      <c r="CW102" s="976">
        <v>137</v>
      </c>
      <c r="CX102" s="934"/>
      <c r="CY102" s="934"/>
      <c r="CZ102" s="934"/>
      <c r="DA102" s="977"/>
      <c r="DB102" s="976">
        <v>1500</v>
      </c>
      <c r="DC102" s="934"/>
      <c r="DD102" s="934"/>
      <c r="DE102" s="934"/>
      <c r="DF102" s="977"/>
      <c r="DG102" s="976">
        <v>279</v>
      </c>
      <c r="DH102" s="934"/>
      <c r="DI102" s="934"/>
      <c r="DJ102" s="934"/>
      <c r="DK102" s="977"/>
      <c r="DL102" s="976">
        <v>0</v>
      </c>
      <c r="DM102" s="934"/>
      <c r="DN102" s="934"/>
      <c r="DO102" s="934"/>
      <c r="DP102" s="977"/>
      <c r="DQ102" s="976">
        <v>0</v>
      </c>
      <c r="DR102" s="934"/>
      <c r="DS102" s="934"/>
      <c r="DT102" s="934"/>
      <c r="DU102" s="977"/>
      <c r="DV102" s="1000"/>
      <c r="DW102" s="1001"/>
      <c r="DX102" s="1001"/>
      <c r="DY102" s="1001"/>
      <c r="DZ102" s="1002"/>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3" t="s">
        <v>423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4" t="s">
        <v>424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5" t="s">
        <v>427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6" customFormat="1" ht="26.25" customHeight="1">
      <c r="A109" s="998" t="s">
        <v>429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430</v>
      </c>
      <c r="AB109" s="979"/>
      <c r="AC109" s="979"/>
      <c r="AD109" s="979"/>
      <c r="AE109" s="980"/>
      <c r="AF109" s="978" t="s">
        <v>307</v>
      </c>
      <c r="AG109" s="979"/>
      <c r="AH109" s="979"/>
      <c r="AI109" s="979"/>
      <c r="AJ109" s="980"/>
      <c r="AK109" s="978" t="s">
        <v>306</v>
      </c>
      <c r="AL109" s="979"/>
      <c r="AM109" s="979"/>
      <c r="AN109" s="979"/>
      <c r="AO109" s="980"/>
      <c r="AP109" s="978" t="s">
        <v>431</v>
      </c>
      <c r="AQ109" s="979"/>
      <c r="AR109" s="979"/>
      <c r="AS109" s="979"/>
      <c r="AT109" s="981"/>
      <c r="AU109" s="998" t="s">
        <v>429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430</v>
      </c>
      <c r="BR109" s="979"/>
      <c r="BS109" s="979"/>
      <c r="BT109" s="979"/>
      <c r="BU109" s="980"/>
      <c r="BV109" s="978" t="s">
        <v>307</v>
      </c>
      <c r="BW109" s="979"/>
      <c r="BX109" s="979"/>
      <c r="BY109" s="979"/>
      <c r="BZ109" s="980"/>
      <c r="CA109" s="978" t="s">
        <v>306</v>
      </c>
      <c r="CB109" s="979"/>
      <c r="CC109" s="979"/>
      <c r="CD109" s="979"/>
      <c r="CE109" s="980"/>
      <c r="CF109" s="999" t="s">
        <v>431</v>
      </c>
      <c r="CG109" s="999"/>
      <c r="CH109" s="999"/>
      <c r="CI109" s="999"/>
      <c r="CJ109" s="999"/>
      <c r="CK109" s="978" t="s">
        <v>432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430</v>
      </c>
      <c r="DH109" s="979"/>
      <c r="DI109" s="979"/>
      <c r="DJ109" s="979"/>
      <c r="DK109" s="980"/>
      <c r="DL109" s="978" t="s">
        <v>307</v>
      </c>
      <c r="DM109" s="979"/>
      <c r="DN109" s="979"/>
      <c r="DO109" s="979"/>
      <c r="DP109" s="980"/>
      <c r="DQ109" s="978" t="s">
        <v>306</v>
      </c>
      <c r="DR109" s="979"/>
      <c r="DS109" s="979"/>
      <c r="DT109" s="979"/>
      <c r="DU109" s="980"/>
      <c r="DV109" s="978" t="s">
        <v>431</v>
      </c>
      <c r="DW109" s="979"/>
      <c r="DX109" s="979"/>
      <c r="DY109" s="979"/>
      <c r="DZ109" s="981"/>
    </row>
    <row r="110" spans="1:131" s="246" customFormat="1" ht="26.25" customHeight="1">
      <c r="A110" s="982" t="s">
        <v>433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4031338</v>
      </c>
      <c r="AB110" s="986"/>
      <c r="AC110" s="986"/>
      <c r="AD110" s="986"/>
      <c r="AE110" s="987"/>
      <c r="AF110" s="988">
        <v>4067252</v>
      </c>
      <c r="AG110" s="986"/>
      <c r="AH110" s="986"/>
      <c r="AI110" s="986"/>
      <c r="AJ110" s="987"/>
      <c r="AK110" s="988">
        <v>3682009</v>
      </c>
      <c r="AL110" s="986"/>
      <c r="AM110" s="986"/>
      <c r="AN110" s="986"/>
      <c r="AO110" s="987"/>
      <c r="AP110" s="989">
        <v>9.5</v>
      </c>
      <c r="AQ110" s="990"/>
      <c r="AR110" s="990"/>
      <c r="AS110" s="990"/>
      <c r="AT110" s="991"/>
      <c r="AU110" s="992" t="s">
        <v>72</v>
      </c>
      <c r="AV110" s="993"/>
      <c r="AW110" s="993"/>
      <c r="AX110" s="993"/>
      <c r="AY110" s="993"/>
      <c r="AZ110" s="1034" t="s">
        <v>434</v>
      </c>
      <c r="BA110" s="983"/>
      <c r="BB110" s="983"/>
      <c r="BC110" s="983"/>
      <c r="BD110" s="983"/>
      <c r="BE110" s="983"/>
      <c r="BF110" s="983"/>
      <c r="BG110" s="983"/>
      <c r="BH110" s="983"/>
      <c r="BI110" s="983"/>
      <c r="BJ110" s="983"/>
      <c r="BK110" s="983"/>
      <c r="BL110" s="983"/>
      <c r="BM110" s="983"/>
      <c r="BN110" s="983"/>
      <c r="BO110" s="983"/>
      <c r="BP110" s="984"/>
      <c r="BQ110" s="1020">
        <v>26473309</v>
      </c>
      <c r="BR110" s="1021"/>
      <c r="BS110" s="1021"/>
      <c r="BT110" s="1021"/>
      <c r="BU110" s="1021"/>
      <c r="BV110" s="1021">
        <v>24708165</v>
      </c>
      <c r="BW110" s="1021"/>
      <c r="BX110" s="1021"/>
      <c r="BY110" s="1021"/>
      <c r="BZ110" s="1021"/>
      <c r="CA110" s="1021">
        <v>23523599</v>
      </c>
      <c r="CB110" s="1021"/>
      <c r="CC110" s="1021"/>
      <c r="CD110" s="1021"/>
      <c r="CE110" s="1021"/>
      <c r="CF110" s="1035">
        <v>60.5</v>
      </c>
      <c r="CG110" s="1036"/>
      <c r="CH110" s="1036"/>
      <c r="CI110" s="1036"/>
      <c r="CJ110" s="1036"/>
      <c r="CK110" s="1037" t="s">
        <v>435</v>
      </c>
      <c r="CL110" s="1038"/>
      <c r="CM110" s="1017" t="s">
        <v>436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v>1545020</v>
      </c>
      <c r="DH110" s="1021"/>
      <c r="DI110" s="1021"/>
      <c r="DJ110" s="1021"/>
      <c r="DK110" s="1021"/>
      <c r="DL110" s="1021">
        <v>1391051</v>
      </c>
      <c r="DM110" s="1021"/>
      <c r="DN110" s="1021"/>
      <c r="DO110" s="1021"/>
      <c r="DP110" s="1021"/>
      <c r="DQ110" s="1021">
        <v>1236971</v>
      </c>
      <c r="DR110" s="1021"/>
      <c r="DS110" s="1021"/>
      <c r="DT110" s="1021"/>
      <c r="DU110" s="1021"/>
      <c r="DV110" s="1022">
        <v>3.2</v>
      </c>
      <c r="DW110" s="1022"/>
      <c r="DX110" s="1022"/>
      <c r="DY110" s="1022"/>
      <c r="DZ110" s="1023"/>
    </row>
    <row r="111" spans="1:131" s="246" customFormat="1" ht="26.25" customHeight="1">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438</v>
      </c>
      <c r="AB111" s="1028"/>
      <c r="AC111" s="1028"/>
      <c r="AD111" s="1028"/>
      <c r="AE111" s="1029"/>
      <c r="AF111" s="1030" t="s">
        <v>438</v>
      </c>
      <c r="AG111" s="1028"/>
      <c r="AH111" s="1028"/>
      <c r="AI111" s="1028"/>
      <c r="AJ111" s="1029"/>
      <c r="AK111" s="1030" t="s">
        <v>439</v>
      </c>
      <c r="AL111" s="1028"/>
      <c r="AM111" s="1028"/>
      <c r="AN111" s="1028"/>
      <c r="AO111" s="1029"/>
      <c r="AP111" s="1031" t="s">
        <v>440</v>
      </c>
      <c r="AQ111" s="1032"/>
      <c r="AR111" s="1032"/>
      <c r="AS111" s="1032"/>
      <c r="AT111" s="1033"/>
      <c r="AU111" s="994"/>
      <c r="AV111" s="995"/>
      <c r="AW111" s="995"/>
      <c r="AX111" s="995"/>
      <c r="AY111" s="995"/>
      <c r="AZ111" s="1043" t="s">
        <v>441</v>
      </c>
      <c r="BA111" s="1044"/>
      <c r="BB111" s="1044"/>
      <c r="BC111" s="1044"/>
      <c r="BD111" s="1044"/>
      <c r="BE111" s="1044"/>
      <c r="BF111" s="1044"/>
      <c r="BG111" s="1044"/>
      <c r="BH111" s="1044"/>
      <c r="BI111" s="1044"/>
      <c r="BJ111" s="1044"/>
      <c r="BK111" s="1044"/>
      <c r="BL111" s="1044"/>
      <c r="BM111" s="1044"/>
      <c r="BN111" s="1044"/>
      <c r="BO111" s="1044"/>
      <c r="BP111" s="1045"/>
      <c r="BQ111" s="1013">
        <v>1747445</v>
      </c>
      <c r="BR111" s="1014"/>
      <c r="BS111" s="1014"/>
      <c r="BT111" s="1014"/>
      <c r="BU111" s="1014"/>
      <c r="BV111" s="1014">
        <v>1806144</v>
      </c>
      <c r="BW111" s="1014"/>
      <c r="BX111" s="1014"/>
      <c r="BY111" s="1014"/>
      <c r="BZ111" s="1014"/>
      <c r="CA111" s="1014">
        <v>1576106</v>
      </c>
      <c r="CB111" s="1014"/>
      <c r="CC111" s="1014"/>
      <c r="CD111" s="1014"/>
      <c r="CE111" s="1014"/>
      <c r="CF111" s="1008">
        <v>4.0999999999999996</v>
      </c>
      <c r="CG111" s="1009"/>
      <c r="CH111" s="1009"/>
      <c r="CI111" s="1009"/>
      <c r="CJ111" s="1009"/>
      <c r="CK111" s="1039"/>
      <c r="CL111" s="1040"/>
      <c r="CM111" s="1010" t="s">
        <v>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443</v>
      </c>
      <c r="DH111" s="1014"/>
      <c r="DI111" s="1014"/>
      <c r="DJ111" s="1014"/>
      <c r="DK111" s="1014"/>
      <c r="DL111" s="1014" t="s">
        <v>444</v>
      </c>
      <c r="DM111" s="1014"/>
      <c r="DN111" s="1014"/>
      <c r="DO111" s="1014"/>
      <c r="DP111" s="1014"/>
      <c r="DQ111" s="1014" t="s">
        <v>438</v>
      </c>
      <c r="DR111" s="1014"/>
      <c r="DS111" s="1014"/>
      <c r="DT111" s="1014"/>
      <c r="DU111" s="1014"/>
      <c r="DV111" s="1015" t="s">
        <v>438</v>
      </c>
      <c r="DW111" s="1015"/>
      <c r="DX111" s="1015"/>
      <c r="DY111" s="1015"/>
      <c r="DZ111" s="1016"/>
    </row>
    <row r="112" spans="1:131" s="246" customFormat="1" ht="26.25" customHeight="1">
      <c r="A112" s="1046" t="s">
        <v>445</v>
      </c>
      <c r="B112" s="1047"/>
      <c r="C112" s="1044" t="s">
        <v>446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443</v>
      </c>
      <c r="AB112" s="1053"/>
      <c r="AC112" s="1053"/>
      <c r="AD112" s="1053"/>
      <c r="AE112" s="1054"/>
      <c r="AF112" s="1055" t="s">
        <v>173</v>
      </c>
      <c r="AG112" s="1053"/>
      <c r="AH112" s="1053"/>
      <c r="AI112" s="1053"/>
      <c r="AJ112" s="1054"/>
      <c r="AK112" s="1055" t="s">
        <v>438</v>
      </c>
      <c r="AL112" s="1053"/>
      <c r="AM112" s="1053"/>
      <c r="AN112" s="1053"/>
      <c r="AO112" s="1054"/>
      <c r="AP112" s="1056" t="s">
        <v>438</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v>7940053</v>
      </c>
      <c r="BR112" s="1014"/>
      <c r="BS112" s="1014"/>
      <c r="BT112" s="1014"/>
      <c r="BU112" s="1014"/>
      <c r="BV112" s="1014">
        <v>7425980</v>
      </c>
      <c r="BW112" s="1014"/>
      <c r="BX112" s="1014"/>
      <c r="BY112" s="1014"/>
      <c r="BZ112" s="1014"/>
      <c r="CA112" s="1014">
        <v>7750771</v>
      </c>
      <c r="CB112" s="1014"/>
      <c r="CC112" s="1014"/>
      <c r="CD112" s="1014"/>
      <c r="CE112" s="1014"/>
      <c r="CF112" s="1008">
        <v>19.899999999999999</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440</v>
      </c>
      <c r="DH112" s="1014"/>
      <c r="DI112" s="1014"/>
      <c r="DJ112" s="1014"/>
      <c r="DK112" s="1014"/>
      <c r="DL112" s="1014" t="s">
        <v>440</v>
      </c>
      <c r="DM112" s="1014"/>
      <c r="DN112" s="1014"/>
      <c r="DO112" s="1014"/>
      <c r="DP112" s="1014"/>
      <c r="DQ112" s="1014" t="s">
        <v>439</v>
      </c>
      <c r="DR112" s="1014"/>
      <c r="DS112" s="1014"/>
      <c r="DT112" s="1014"/>
      <c r="DU112" s="1014"/>
      <c r="DV112" s="1015" t="s">
        <v>391</v>
      </c>
      <c r="DW112" s="1015"/>
      <c r="DX112" s="1015"/>
      <c r="DY112" s="1015"/>
      <c r="DZ112" s="1016"/>
    </row>
    <row r="113" spans="1:130" s="246" customFormat="1" ht="26.25" customHeight="1">
      <c r="A113" s="1048"/>
      <c r="B113" s="1049"/>
      <c r="C113" s="1044" t="s">
        <v>449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1196991</v>
      </c>
      <c r="AB113" s="1028"/>
      <c r="AC113" s="1028"/>
      <c r="AD113" s="1028"/>
      <c r="AE113" s="1029"/>
      <c r="AF113" s="1030">
        <v>1122306</v>
      </c>
      <c r="AG113" s="1028"/>
      <c r="AH113" s="1028"/>
      <c r="AI113" s="1028"/>
      <c r="AJ113" s="1029"/>
      <c r="AK113" s="1030">
        <v>1104630</v>
      </c>
      <c r="AL113" s="1028"/>
      <c r="AM113" s="1028"/>
      <c r="AN113" s="1028"/>
      <c r="AO113" s="1029"/>
      <c r="AP113" s="1031">
        <v>2.8</v>
      </c>
      <c r="AQ113" s="1032"/>
      <c r="AR113" s="1032"/>
      <c r="AS113" s="1032"/>
      <c r="AT113" s="1033"/>
      <c r="AU113" s="994"/>
      <c r="AV113" s="995"/>
      <c r="AW113" s="995"/>
      <c r="AX113" s="995"/>
      <c r="AY113" s="995"/>
      <c r="AZ113" s="1043" t="s">
        <v>450</v>
      </c>
      <c r="BA113" s="1044"/>
      <c r="BB113" s="1044"/>
      <c r="BC113" s="1044"/>
      <c r="BD113" s="1044"/>
      <c r="BE113" s="1044"/>
      <c r="BF113" s="1044"/>
      <c r="BG113" s="1044"/>
      <c r="BH113" s="1044"/>
      <c r="BI113" s="1044"/>
      <c r="BJ113" s="1044"/>
      <c r="BK113" s="1044"/>
      <c r="BL113" s="1044"/>
      <c r="BM113" s="1044"/>
      <c r="BN113" s="1044"/>
      <c r="BO113" s="1044"/>
      <c r="BP113" s="1045"/>
      <c r="BQ113" s="1013">
        <v>213016</v>
      </c>
      <c r="BR113" s="1014"/>
      <c r="BS113" s="1014"/>
      <c r="BT113" s="1014"/>
      <c r="BU113" s="1014"/>
      <c r="BV113" s="1014">
        <v>112586</v>
      </c>
      <c r="BW113" s="1014"/>
      <c r="BX113" s="1014"/>
      <c r="BY113" s="1014"/>
      <c r="BZ113" s="1014"/>
      <c r="CA113" s="1014">
        <v>41567</v>
      </c>
      <c r="CB113" s="1014"/>
      <c r="CC113" s="1014"/>
      <c r="CD113" s="1014"/>
      <c r="CE113" s="1014"/>
      <c r="CF113" s="1008">
        <v>0.1</v>
      </c>
      <c r="CG113" s="1009"/>
      <c r="CH113" s="1009"/>
      <c r="CI113" s="1009"/>
      <c r="CJ113" s="1009"/>
      <c r="CK113" s="1039"/>
      <c r="CL113" s="1040"/>
      <c r="CM113" s="1010" t="s">
        <v>451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439</v>
      </c>
      <c r="DH113" s="1053"/>
      <c r="DI113" s="1053"/>
      <c r="DJ113" s="1053"/>
      <c r="DK113" s="1054"/>
      <c r="DL113" s="1055" t="s">
        <v>173</v>
      </c>
      <c r="DM113" s="1053"/>
      <c r="DN113" s="1053"/>
      <c r="DO113" s="1053"/>
      <c r="DP113" s="1054"/>
      <c r="DQ113" s="1055" t="s">
        <v>173</v>
      </c>
      <c r="DR113" s="1053"/>
      <c r="DS113" s="1053"/>
      <c r="DT113" s="1053"/>
      <c r="DU113" s="1054"/>
      <c r="DV113" s="1056" t="s">
        <v>438</v>
      </c>
      <c r="DW113" s="1057"/>
      <c r="DX113" s="1057"/>
      <c r="DY113" s="1057"/>
      <c r="DZ113" s="1058"/>
    </row>
    <row r="114" spans="1:130" s="246" customFormat="1" ht="26.25" customHeight="1">
      <c r="A114" s="1048"/>
      <c r="B114" s="1049"/>
      <c r="C114" s="1044" t="s">
        <v>452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105296</v>
      </c>
      <c r="AB114" s="1053"/>
      <c r="AC114" s="1053"/>
      <c r="AD114" s="1053"/>
      <c r="AE114" s="1054"/>
      <c r="AF114" s="1055">
        <v>91216</v>
      </c>
      <c r="AG114" s="1053"/>
      <c r="AH114" s="1053"/>
      <c r="AI114" s="1053"/>
      <c r="AJ114" s="1054"/>
      <c r="AK114" s="1055">
        <v>64996</v>
      </c>
      <c r="AL114" s="1053"/>
      <c r="AM114" s="1053"/>
      <c r="AN114" s="1053"/>
      <c r="AO114" s="1054"/>
      <c r="AP114" s="1056">
        <v>0.2</v>
      </c>
      <c r="AQ114" s="1057"/>
      <c r="AR114" s="1057"/>
      <c r="AS114" s="1057"/>
      <c r="AT114" s="1058"/>
      <c r="AU114" s="994"/>
      <c r="AV114" s="995"/>
      <c r="AW114" s="995"/>
      <c r="AX114" s="995"/>
      <c r="AY114" s="995"/>
      <c r="AZ114" s="1043" t="s">
        <v>453</v>
      </c>
      <c r="BA114" s="1044"/>
      <c r="BB114" s="1044"/>
      <c r="BC114" s="1044"/>
      <c r="BD114" s="1044"/>
      <c r="BE114" s="1044"/>
      <c r="BF114" s="1044"/>
      <c r="BG114" s="1044"/>
      <c r="BH114" s="1044"/>
      <c r="BI114" s="1044"/>
      <c r="BJ114" s="1044"/>
      <c r="BK114" s="1044"/>
      <c r="BL114" s="1044"/>
      <c r="BM114" s="1044"/>
      <c r="BN114" s="1044"/>
      <c r="BO114" s="1044"/>
      <c r="BP114" s="1045"/>
      <c r="BQ114" s="1013">
        <v>8889065</v>
      </c>
      <c r="BR114" s="1014"/>
      <c r="BS114" s="1014"/>
      <c r="BT114" s="1014"/>
      <c r="BU114" s="1014"/>
      <c r="BV114" s="1014">
        <v>8729811</v>
      </c>
      <c r="BW114" s="1014"/>
      <c r="BX114" s="1014"/>
      <c r="BY114" s="1014"/>
      <c r="BZ114" s="1014"/>
      <c r="CA114" s="1014">
        <v>8733311</v>
      </c>
      <c r="CB114" s="1014"/>
      <c r="CC114" s="1014"/>
      <c r="CD114" s="1014"/>
      <c r="CE114" s="1014"/>
      <c r="CF114" s="1008">
        <v>22.5</v>
      </c>
      <c r="CG114" s="1009"/>
      <c r="CH114" s="1009"/>
      <c r="CI114" s="1009"/>
      <c r="CJ114" s="1009"/>
      <c r="CK114" s="1039"/>
      <c r="CL114" s="1040"/>
      <c r="CM114" s="1010" t="s">
        <v>454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444</v>
      </c>
      <c r="DH114" s="1053"/>
      <c r="DI114" s="1053"/>
      <c r="DJ114" s="1053"/>
      <c r="DK114" s="1054"/>
      <c r="DL114" s="1055" t="s">
        <v>438</v>
      </c>
      <c r="DM114" s="1053"/>
      <c r="DN114" s="1053"/>
      <c r="DO114" s="1053"/>
      <c r="DP114" s="1054"/>
      <c r="DQ114" s="1055" t="s">
        <v>173</v>
      </c>
      <c r="DR114" s="1053"/>
      <c r="DS114" s="1053"/>
      <c r="DT114" s="1053"/>
      <c r="DU114" s="1054"/>
      <c r="DV114" s="1056" t="s">
        <v>443</v>
      </c>
      <c r="DW114" s="1057"/>
      <c r="DX114" s="1057"/>
      <c r="DY114" s="1057"/>
      <c r="DZ114" s="1058"/>
    </row>
    <row r="115" spans="1:130" s="246" customFormat="1" ht="26.25" customHeight="1">
      <c r="A115" s="1048"/>
      <c r="B115" s="1049"/>
      <c r="C115" s="1044" t="s">
        <v>455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395012</v>
      </c>
      <c r="AB115" s="1028"/>
      <c r="AC115" s="1028"/>
      <c r="AD115" s="1028"/>
      <c r="AE115" s="1029"/>
      <c r="AF115" s="1030">
        <v>247903</v>
      </c>
      <c r="AG115" s="1028"/>
      <c r="AH115" s="1028"/>
      <c r="AI115" s="1028"/>
      <c r="AJ115" s="1029"/>
      <c r="AK115" s="1030">
        <v>214410</v>
      </c>
      <c r="AL115" s="1028"/>
      <c r="AM115" s="1028"/>
      <c r="AN115" s="1028"/>
      <c r="AO115" s="1029"/>
      <c r="AP115" s="1031">
        <v>0.6</v>
      </c>
      <c r="AQ115" s="1032"/>
      <c r="AR115" s="1032"/>
      <c r="AS115" s="1032"/>
      <c r="AT115" s="1033"/>
      <c r="AU115" s="994"/>
      <c r="AV115" s="995"/>
      <c r="AW115" s="995"/>
      <c r="AX115" s="995"/>
      <c r="AY115" s="995"/>
      <c r="AZ115" s="1043" t="s">
        <v>456</v>
      </c>
      <c r="BA115" s="1044"/>
      <c r="BB115" s="1044"/>
      <c r="BC115" s="1044"/>
      <c r="BD115" s="1044"/>
      <c r="BE115" s="1044"/>
      <c r="BF115" s="1044"/>
      <c r="BG115" s="1044"/>
      <c r="BH115" s="1044"/>
      <c r="BI115" s="1044"/>
      <c r="BJ115" s="1044"/>
      <c r="BK115" s="1044"/>
      <c r="BL115" s="1044"/>
      <c r="BM115" s="1044"/>
      <c r="BN115" s="1044"/>
      <c r="BO115" s="1044"/>
      <c r="BP115" s="1045"/>
      <c r="BQ115" s="1013" t="s">
        <v>457</v>
      </c>
      <c r="BR115" s="1014"/>
      <c r="BS115" s="1014"/>
      <c r="BT115" s="1014"/>
      <c r="BU115" s="1014"/>
      <c r="BV115" s="1014" t="s">
        <v>440</v>
      </c>
      <c r="BW115" s="1014"/>
      <c r="BX115" s="1014"/>
      <c r="BY115" s="1014"/>
      <c r="BZ115" s="1014"/>
      <c r="CA115" s="1014" t="s">
        <v>443</v>
      </c>
      <c r="CB115" s="1014"/>
      <c r="CC115" s="1014"/>
      <c r="CD115" s="1014"/>
      <c r="CE115" s="1014"/>
      <c r="CF115" s="1008" t="s">
        <v>443</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87175</v>
      </c>
      <c r="DH115" s="1053"/>
      <c r="DI115" s="1053"/>
      <c r="DJ115" s="1053"/>
      <c r="DK115" s="1054"/>
      <c r="DL115" s="1055">
        <v>328061</v>
      </c>
      <c r="DM115" s="1053"/>
      <c r="DN115" s="1053"/>
      <c r="DO115" s="1053"/>
      <c r="DP115" s="1054"/>
      <c r="DQ115" s="1055">
        <v>278721</v>
      </c>
      <c r="DR115" s="1053"/>
      <c r="DS115" s="1053"/>
      <c r="DT115" s="1053"/>
      <c r="DU115" s="1054"/>
      <c r="DV115" s="1056">
        <v>0.7</v>
      </c>
      <c r="DW115" s="1057"/>
      <c r="DX115" s="1057"/>
      <c r="DY115" s="1057"/>
      <c r="DZ115" s="1058"/>
    </row>
    <row r="116" spans="1:130" s="246" customFormat="1" ht="26.25" customHeight="1">
      <c r="A116" s="1050"/>
      <c r="B116" s="1051"/>
      <c r="C116" s="1059" t="s">
        <v>459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444</v>
      </c>
      <c r="AB116" s="1053"/>
      <c r="AC116" s="1053"/>
      <c r="AD116" s="1053"/>
      <c r="AE116" s="1054"/>
      <c r="AF116" s="1055" t="s">
        <v>438</v>
      </c>
      <c r="AG116" s="1053"/>
      <c r="AH116" s="1053"/>
      <c r="AI116" s="1053"/>
      <c r="AJ116" s="1054"/>
      <c r="AK116" s="1055" t="s">
        <v>457</v>
      </c>
      <c r="AL116" s="1053"/>
      <c r="AM116" s="1053"/>
      <c r="AN116" s="1053"/>
      <c r="AO116" s="1054"/>
      <c r="AP116" s="1056" t="s">
        <v>438</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444</v>
      </c>
      <c r="BR116" s="1014"/>
      <c r="BS116" s="1014"/>
      <c r="BT116" s="1014"/>
      <c r="BU116" s="1014"/>
      <c r="BV116" s="1014" t="s">
        <v>439</v>
      </c>
      <c r="BW116" s="1014"/>
      <c r="BX116" s="1014"/>
      <c r="BY116" s="1014"/>
      <c r="BZ116" s="1014"/>
      <c r="CA116" s="1014" t="s">
        <v>391</v>
      </c>
      <c r="CB116" s="1014"/>
      <c r="CC116" s="1014"/>
      <c r="CD116" s="1014"/>
      <c r="CE116" s="1014"/>
      <c r="CF116" s="1008" t="s">
        <v>461</v>
      </c>
      <c r="CG116" s="1009"/>
      <c r="CH116" s="1009"/>
      <c r="CI116" s="1009"/>
      <c r="CJ116" s="1009"/>
      <c r="CK116" s="1039"/>
      <c r="CL116" s="1040"/>
      <c r="CM116" s="1010" t="s">
        <v>462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109130</v>
      </c>
      <c r="DH116" s="1053"/>
      <c r="DI116" s="1053"/>
      <c r="DJ116" s="1053"/>
      <c r="DK116" s="1054"/>
      <c r="DL116" s="1055">
        <v>81932</v>
      </c>
      <c r="DM116" s="1053"/>
      <c r="DN116" s="1053"/>
      <c r="DO116" s="1053"/>
      <c r="DP116" s="1054"/>
      <c r="DQ116" s="1055">
        <v>56334</v>
      </c>
      <c r="DR116" s="1053"/>
      <c r="DS116" s="1053"/>
      <c r="DT116" s="1053"/>
      <c r="DU116" s="1054"/>
      <c r="DV116" s="1056">
        <v>0.1</v>
      </c>
      <c r="DW116" s="1057"/>
      <c r="DX116" s="1057"/>
      <c r="DY116" s="1057"/>
      <c r="DZ116" s="1058"/>
    </row>
    <row r="117" spans="1:130" s="246" customFormat="1" ht="26.25" customHeight="1">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463</v>
      </c>
      <c r="Z117" s="980"/>
      <c r="AA117" s="1070">
        <v>5728637</v>
      </c>
      <c r="AB117" s="1071"/>
      <c r="AC117" s="1071"/>
      <c r="AD117" s="1071"/>
      <c r="AE117" s="1072"/>
      <c r="AF117" s="1073">
        <v>5528677</v>
      </c>
      <c r="AG117" s="1071"/>
      <c r="AH117" s="1071"/>
      <c r="AI117" s="1071"/>
      <c r="AJ117" s="1072"/>
      <c r="AK117" s="1073">
        <v>5066045</v>
      </c>
      <c r="AL117" s="1071"/>
      <c r="AM117" s="1071"/>
      <c r="AN117" s="1071"/>
      <c r="AO117" s="1072"/>
      <c r="AP117" s="1074"/>
      <c r="AQ117" s="1075"/>
      <c r="AR117" s="1075"/>
      <c r="AS117" s="1075"/>
      <c r="AT117" s="1076"/>
      <c r="AU117" s="994"/>
      <c r="AV117" s="995"/>
      <c r="AW117" s="995"/>
      <c r="AX117" s="995"/>
      <c r="AY117" s="995"/>
      <c r="AZ117" s="1061" t="s">
        <v>464</v>
      </c>
      <c r="BA117" s="1062"/>
      <c r="BB117" s="1062"/>
      <c r="BC117" s="1062"/>
      <c r="BD117" s="1062"/>
      <c r="BE117" s="1062"/>
      <c r="BF117" s="1062"/>
      <c r="BG117" s="1062"/>
      <c r="BH117" s="1062"/>
      <c r="BI117" s="1062"/>
      <c r="BJ117" s="1062"/>
      <c r="BK117" s="1062"/>
      <c r="BL117" s="1062"/>
      <c r="BM117" s="1062"/>
      <c r="BN117" s="1062"/>
      <c r="BO117" s="1062"/>
      <c r="BP117" s="1063"/>
      <c r="BQ117" s="1013" t="s">
        <v>444</v>
      </c>
      <c r="BR117" s="1014"/>
      <c r="BS117" s="1014"/>
      <c r="BT117" s="1014"/>
      <c r="BU117" s="1014"/>
      <c r="BV117" s="1014" t="s">
        <v>461</v>
      </c>
      <c r="BW117" s="1014"/>
      <c r="BX117" s="1014"/>
      <c r="BY117" s="1014"/>
      <c r="BZ117" s="1014"/>
      <c r="CA117" s="1014" t="s">
        <v>444</v>
      </c>
      <c r="CB117" s="1014"/>
      <c r="CC117" s="1014"/>
      <c r="CD117" s="1014"/>
      <c r="CE117" s="1014"/>
      <c r="CF117" s="1008" t="s">
        <v>438</v>
      </c>
      <c r="CG117" s="1009"/>
      <c r="CH117" s="1009"/>
      <c r="CI117" s="1009"/>
      <c r="CJ117" s="1009"/>
      <c r="CK117" s="1039"/>
      <c r="CL117" s="1040"/>
      <c r="CM117" s="1010" t="s">
        <v>465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439</v>
      </c>
      <c r="DH117" s="1053"/>
      <c r="DI117" s="1053"/>
      <c r="DJ117" s="1053"/>
      <c r="DK117" s="1054"/>
      <c r="DL117" s="1055" t="s">
        <v>438</v>
      </c>
      <c r="DM117" s="1053"/>
      <c r="DN117" s="1053"/>
      <c r="DO117" s="1053"/>
      <c r="DP117" s="1054"/>
      <c r="DQ117" s="1055" t="s">
        <v>439</v>
      </c>
      <c r="DR117" s="1053"/>
      <c r="DS117" s="1053"/>
      <c r="DT117" s="1053"/>
      <c r="DU117" s="1054"/>
      <c r="DV117" s="1056" t="s">
        <v>438</v>
      </c>
      <c r="DW117" s="1057"/>
      <c r="DX117" s="1057"/>
      <c r="DY117" s="1057"/>
      <c r="DZ117" s="1058"/>
    </row>
    <row r="118" spans="1:130" s="246" customFormat="1" ht="26.25" customHeight="1">
      <c r="A118" s="998" t="s">
        <v>432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430</v>
      </c>
      <c r="AB118" s="979"/>
      <c r="AC118" s="979"/>
      <c r="AD118" s="979"/>
      <c r="AE118" s="980"/>
      <c r="AF118" s="978" t="s">
        <v>307</v>
      </c>
      <c r="AG118" s="979"/>
      <c r="AH118" s="979"/>
      <c r="AI118" s="979"/>
      <c r="AJ118" s="980"/>
      <c r="AK118" s="978" t="s">
        <v>306</v>
      </c>
      <c r="AL118" s="979"/>
      <c r="AM118" s="979"/>
      <c r="AN118" s="979"/>
      <c r="AO118" s="980"/>
      <c r="AP118" s="1065" t="s">
        <v>431</v>
      </c>
      <c r="AQ118" s="1066"/>
      <c r="AR118" s="1066"/>
      <c r="AS118" s="1066"/>
      <c r="AT118" s="1067"/>
      <c r="AU118" s="994"/>
      <c r="AV118" s="995"/>
      <c r="AW118" s="995"/>
      <c r="AX118" s="995"/>
      <c r="AY118" s="995"/>
      <c r="AZ118" s="1068" t="s">
        <v>466</v>
      </c>
      <c r="BA118" s="1059"/>
      <c r="BB118" s="1059"/>
      <c r="BC118" s="1059"/>
      <c r="BD118" s="1059"/>
      <c r="BE118" s="1059"/>
      <c r="BF118" s="1059"/>
      <c r="BG118" s="1059"/>
      <c r="BH118" s="1059"/>
      <c r="BI118" s="1059"/>
      <c r="BJ118" s="1059"/>
      <c r="BK118" s="1059"/>
      <c r="BL118" s="1059"/>
      <c r="BM118" s="1059"/>
      <c r="BN118" s="1059"/>
      <c r="BO118" s="1059"/>
      <c r="BP118" s="1060"/>
      <c r="BQ118" s="1091" t="s">
        <v>439</v>
      </c>
      <c r="BR118" s="1092"/>
      <c r="BS118" s="1092"/>
      <c r="BT118" s="1092"/>
      <c r="BU118" s="1092"/>
      <c r="BV118" s="1092" t="s">
        <v>438</v>
      </c>
      <c r="BW118" s="1092"/>
      <c r="BX118" s="1092"/>
      <c r="BY118" s="1092"/>
      <c r="BZ118" s="1092"/>
      <c r="CA118" s="1092" t="s">
        <v>173</v>
      </c>
      <c r="CB118" s="1092"/>
      <c r="CC118" s="1092"/>
      <c r="CD118" s="1092"/>
      <c r="CE118" s="1092"/>
      <c r="CF118" s="1008" t="s">
        <v>173</v>
      </c>
      <c r="CG118" s="1009"/>
      <c r="CH118" s="1009"/>
      <c r="CI118" s="1009"/>
      <c r="CJ118" s="1009"/>
      <c r="CK118" s="1039"/>
      <c r="CL118" s="1040"/>
      <c r="CM118" s="1010" t="s">
        <v>467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438</v>
      </c>
      <c r="DH118" s="1053"/>
      <c r="DI118" s="1053"/>
      <c r="DJ118" s="1053"/>
      <c r="DK118" s="1054"/>
      <c r="DL118" s="1055" t="s">
        <v>444</v>
      </c>
      <c r="DM118" s="1053"/>
      <c r="DN118" s="1053"/>
      <c r="DO118" s="1053"/>
      <c r="DP118" s="1054"/>
      <c r="DQ118" s="1055" t="s">
        <v>173</v>
      </c>
      <c r="DR118" s="1053"/>
      <c r="DS118" s="1053"/>
      <c r="DT118" s="1053"/>
      <c r="DU118" s="1054"/>
      <c r="DV118" s="1056" t="s">
        <v>438</v>
      </c>
      <c r="DW118" s="1057"/>
      <c r="DX118" s="1057"/>
      <c r="DY118" s="1057"/>
      <c r="DZ118" s="1058"/>
    </row>
    <row r="119" spans="1:130" s="246" customFormat="1" ht="26.25" customHeight="1">
      <c r="A119" s="1152" t="s">
        <v>435</v>
      </c>
      <c r="B119" s="1038"/>
      <c r="C119" s="1017" t="s">
        <v>436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v>153857</v>
      </c>
      <c r="AB119" s="986"/>
      <c r="AC119" s="986"/>
      <c r="AD119" s="986"/>
      <c r="AE119" s="987"/>
      <c r="AF119" s="988">
        <v>153968</v>
      </c>
      <c r="AG119" s="986"/>
      <c r="AH119" s="986"/>
      <c r="AI119" s="986"/>
      <c r="AJ119" s="987"/>
      <c r="AK119" s="988">
        <v>154081</v>
      </c>
      <c r="AL119" s="986"/>
      <c r="AM119" s="986"/>
      <c r="AN119" s="986"/>
      <c r="AO119" s="987"/>
      <c r="AP119" s="989">
        <v>0.4</v>
      </c>
      <c r="AQ119" s="990"/>
      <c r="AR119" s="990"/>
      <c r="AS119" s="990"/>
      <c r="AT119" s="991"/>
      <c r="AU119" s="996"/>
      <c r="AV119" s="997"/>
      <c r="AW119" s="997"/>
      <c r="AX119" s="997"/>
      <c r="AY119" s="997"/>
      <c r="AZ119" s="277" t="s">
        <v>185</v>
      </c>
      <c r="BA119" s="277"/>
      <c r="BB119" s="277"/>
      <c r="BC119" s="277"/>
      <c r="BD119" s="277"/>
      <c r="BE119" s="277"/>
      <c r="BF119" s="277"/>
      <c r="BG119" s="277"/>
      <c r="BH119" s="277"/>
      <c r="BI119" s="277"/>
      <c r="BJ119" s="277"/>
      <c r="BK119" s="277"/>
      <c r="BL119" s="277"/>
      <c r="BM119" s="277"/>
      <c r="BN119" s="277"/>
      <c r="BO119" s="1069" t="s">
        <v>468</v>
      </c>
      <c r="BP119" s="1100"/>
      <c r="BQ119" s="1091">
        <v>45262888</v>
      </c>
      <c r="BR119" s="1092"/>
      <c r="BS119" s="1092"/>
      <c r="BT119" s="1092"/>
      <c r="BU119" s="1092"/>
      <c r="BV119" s="1092">
        <v>42782686</v>
      </c>
      <c r="BW119" s="1092"/>
      <c r="BX119" s="1092"/>
      <c r="BY119" s="1092"/>
      <c r="BZ119" s="1092"/>
      <c r="CA119" s="1092">
        <v>41625354</v>
      </c>
      <c r="CB119" s="1092"/>
      <c r="CC119" s="1092"/>
      <c r="CD119" s="1092"/>
      <c r="CE119" s="1092"/>
      <c r="CF119" s="1093"/>
      <c r="CG119" s="1094"/>
      <c r="CH119" s="1094"/>
      <c r="CI119" s="1094"/>
      <c r="CJ119" s="1095"/>
      <c r="CK119" s="1041"/>
      <c r="CL119" s="1042"/>
      <c r="CM119" s="1096" t="s">
        <v>469</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6120</v>
      </c>
      <c r="DH119" s="1078"/>
      <c r="DI119" s="1078"/>
      <c r="DJ119" s="1078"/>
      <c r="DK119" s="1079"/>
      <c r="DL119" s="1077">
        <v>5100</v>
      </c>
      <c r="DM119" s="1078"/>
      <c r="DN119" s="1078"/>
      <c r="DO119" s="1078"/>
      <c r="DP119" s="1079"/>
      <c r="DQ119" s="1077">
        <v>4080</v>
      </c>
      <c r="DR119" s="1078"/>
      <c r="DS119" s="1078"/>
      <c r="DT119" s="1078"/>
      <c r="DU119" s="1079"/>
      <c r="DV119" s="1080">
        <v>0</v>
      </c>
      <c r="DW119" s="1081"/>
      <c r="DX119" s="1081"/>
      <c r="DY119" s="1081"/>
      <c r="DZ119" s="1082"/>
    </row>
    <row r="120" spans="1:130" s="246" customFormat="1" ht="26.25" customHeight="1">
      <c r="A120" s="1153"/>
      <c r="B120" s="1040"/>
      <c r="C120" s="1010" t="s">
        <v>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391</v>
      </c>
      <c r="AB120" s="1053"/>
      <c r="AC120" s="1053"/>
      <c r="AD120" s="1053"/>
      <c r="AE120" s="1054"/>
      <c r="AF120" s="1055" t="s">
        <v>444</v>
      </c>
      <c r="AG120" s="1053"/>
      <c r="AH120" s="1053"/>
      <c r="AI120" s="1053"/>
      <c r="AJ120" s="1054"/>
      <c r="AK120" s="1055" t="s">
        <v>457</v>
      </c>
      <c r="AL120" s="1053"/>
      <c r="AM120" s="1053"/>
      <c r="AN120" s="1053"/>
      <c r="AO120" s="1054"/>
      <c r="AP120" s="1056" t="s">
        <v>444</v>
      </c>
      <c r="AQ120" s="1057"/>
      <c r="AR120" s="1057"/>
      <c r="AS120" s="1057"/>
      <c r="AT120" s="1058"/>
      <c r="AU120" s="1083" t="s">
        <v>470</v>
      </c>
      <c r="AV120" s="1084"/>
      <c r="AW120" s="1084"/>
      <c r="AX120" s="1084"/>
      <c r="AY120" s="1085"/>
      <c r="AZ120" s="1034" t="s">
        <v>471</v>
      </c>
      <c r="BA120" s="983"/>
      <c r="BB120" s="983"/>
      <c r="BC120" s="983"/>
      <c r="BD120" s="983"/>
      <c r="BE120" s="983"/>
      <c r="BF120" s="983"/>
      <c r="BG120" s="983"/>
      <c r="BH120" s="983"/>
      <c r="BI120" s="983"/>
      <c r="BJ120" s="983"/>
      <c r="BK120" s="983"/>
      <c r="BL120" s="983"/>
      <c r="BM120" s="983"/>
      <c r="BN120" s="983"/>
      <c r="BO120" s="983"/>
      <c r="BP120" s="984"/>
      <c r="BQ120" s="1020">
        <v>26219125</v>
      </c>
      <c r="BR120" s="1021"/>
      <c r="BS120" s="1021"/>
      <c r="BT120" s="1021"/>
      <c r="BU120" s="1021"/>
      <c r="BV120" s="1021">
        <v>29707229</v>
      </c>
      <c r="BW120" s="1021"/>
      <c r="BX120" s="1021"/>
      <c r="BY120" s="1021"/>
      <c r="BZ120" s="1021"/>
      <c r="CA120" s="1021">
        <v>32807673</v>
      </c>
      <c r="CB120" s="1021"/>
      <c r="CC120" s="1021"/>
      <c r="CD120" s="1021"/>
      <c r="CE120" s="1021"/>
      <c r="CF120" s="1035">
        <v>84.4</v>
      </c>
      <c r="CG120" s="1036"/>
      <c r="CH120" s="1036"/>
      <c r="CI120" s="1036"/>
      <c r="CJ120" s="1036"/>
      <c r="CK120" s="1101" t="s">
        <v>472</v>
      </c>
      <c r="CL120" s="1102"/>
      <c r="CM120" s="1102"/>
      <c r="CN120" s="1102"/>
      <c r="CO120" s="1103"/>
      <c r="CP120" s="1109" t="s">
        <v>473</v>
      </c>
      <c r="CQ120" s="1110"/>
      <c r="CR120" s="1110"/>
      <c r="CS120" s="1110"/>
      <c r="CT120" s="1110"/>
      <c r="CU120" s="1110"/>
      <c r="CV120" s="1110"/>
      <c r="CW120" s="1110"/>
      <c r="CX120" s="1110"/>
      <c r="CY120" s="1110"/>
      <c r="CZ120" s="1110"/>
      <c r="DA120" s="1110"/>
      <c r="DB120" s="1110"/>
      <c r="DC120" s="1110"/>
      <c r="DD120" s="1110"/>
      <c r="DE120" s="1110"/>
      <c r="DF120" s="1111"/>
      <c r="DG120" s="1020">
        <v>7940053</v>
      </c>
      <c r="DH120" s="1021"/>
      <c r="DI120" s="1021"/>
      <c r="DJ120" s="1021"/>
      <c r="DK120" s="1021"/>
      <c r="DL120" s="1021">
        <v>7425980</v>
      </c>
      <c r="DM120" s="1021"/>
      <c r="DN120" s="1021"/>
      <c r="DO120" s="1021"/>
      <c r="DP120" s="1021"/>
      <c r="DQ120" s="1021">
        <v>7750771</v>
      </c>
      <c r="DR120" s="1021"/>
      <c r="DS120" s="1021"/>
      <c r="DT120" s="1021"/>
      <c r="DU120" s="1021"/>
      <c r="DV120" s="1022">
        <v>19.899999999999999</v>
      </c>
      <c r="DW120" s="1022"/>
      <c r="DX120" s="1022"/>
      <c r="DY120" s="1022"/>
      <c r="DZ120" s="1023"/>
    </row>
    <row r="121" spans="1:130" s="246" customFormat="1" ht="26.25" customHeight="1">
      <c r="A121" s="1153"/>
      <c r="B121" s="1040"/>
      <c r="C121" s="1061" t="s">
        <v>474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438</v>
      </c>
      <c r="AB121" s="1053"/>
      <c r="AC121" s="1053"/>
      <c r="AD121" s="1053"/>
      <c r="AE121" s="1054"/>
      <c r="AF121" s="1055" t="s">
        <v>438</v>
      </c>
      <c r="AG121" s="1053"/>
      <c r="AH121" s="1053"/>
      <c r="AI121" s="1053"/>
      <c r="AJ121" s="1054"/>
      <c r="AK121" s="1055" t="s">
        <v>391</v>
      </c>
      <c r="AL121" s="1053"/>
      <c r="AM121" s="1053"/>
      <c r="AN121" s="1053"/>
      <c r="AO121" s="1054"/>
      <c r="AP121" s="1056" t="s">
        <v>444</v>
      </c>
      <c r="AQ121" s="1057"/>
      <c r="AR121" s="1057"/>
      <c r="AS121" s="1057"/>
      <c r="AT121" s="1058"/>
      <c r="AU121" s="1086"/>
      <c r="AV121" s="1087"/>
      <c r="AW121" s="1087"/>
      <c r="AX121" s="1087"/>
      <c r="AY121" s="1088"/>
      <c r="AZ121" s="1043" t="s">
        <v>475</v>
      </c>
      <c r="BA121" s="1044"/>
      <c r="BB121" s="1044"/>
      <c r="BC121" s="1044"/>
      <c r="BD121" s="1044"/>
      <c r="BE121" s="1044"/>
      <c r="BF121" s="1044"/>
      <c r="BG121" s="1044"/>
      <c r="BH121" s="1044"/>
      <c r="BI121" s="1044"/>
      <c r="BJ121" s="1044"/>
      <c r="BK121" s="1044"/>
      <c r="BL121" s="1044"/>
      <c r="BM121" s="1044"/>
      <c r="BN121" s="1044"/>
      <c r="BO121" s="1044"/>
      <c r="BP121" s="1045"/>
      <c r="BQ121" s="1013">
        <v>11675781</v>
      </c>
      <c r="BR121" s="1014"/>
      <c r="BS121" s="1014"/>
      <c r="BT121" s="1014"/>
      <c r="BU121" s="1014"/>
      <c r="BV121" s="1014">
        <v>10744537</v>
      </c>
      <c r="BW121" s="1014"/>
      <c r="BX121" s="1014"/>
      <c r="BY121" s="1014"/>
      <c r="BZ121" s="1014"/>
      <c r="CA121" s="1014">
        <v>10896249</v>
      </c>
      <c r="CB121" s="1014"/>
      <c r="CC121" s="1014"/>
      <c r="CD121" s="1014"/>
      <c r="CE121" s="1014"/>
      <c r="CF121" s="1008">
        <v>28</v>
      </c>
      <c r="CG121" s="1009"/>
      <c r="CH121" s="1009"/>
      <c r="CI121" s="1009"/>
      <c r="CJ121" s="1009"/>
      <c r="CK121" s="1104"/>
      <c r="CL121" s="1105"/>
      <c r="CM121" s="1105"/>
      <c r="CN121" s="1105"/>
      <c r="CO121" s="1106"/>
      <c r="CP121" s="1114" t="s">
        <v>476</v>
      </c>
      <c r="CQ121" s="1115"/>
      <c r="CR121" s="1115"/>
      <c r="CS121" s="1115"/>
      <c r="CT121" s="1115"/>
      <c r="CU121" s="1115"/>
      <c r="CV121" s="1115"/>
      <c r="CW121" s="1115"/>
      <c r="CX121" s="1115"/>
      <c r="CY121" s="1115"/>
      <c r="CZ121" s="1115"/>
      <c r="DA121" s="1115"/>
      <c r="DB121" s="1115"/>
      <c r="DC121" s="1115"/>
      <c r="DD121" s="1115"/>
      <c r="DE121" s="1115"/>
      <c r="DF121" s="1116"/>
      <c r="DG121" s="1013" t="s">
        <v>438</v>
      </c>
      <c r="DH121" s="1014"/>
      <c r="DI121" s="1014"/>
      <c r="DJ121" s="1014"/>
      <c r="DK121" s="1014"/>
      <c r="DL121" s="1014" t="s">
        <v>438</v>
      </c>
      <c r="DM121" s="1014"/>
      <c r="DN121" s="1014"/>
      <c r="DO121" s="1014"/>
      <c r="DP121" s="1014"/>
      <c r="DQ121" s="1014" t="s">
        <v>438</v>
      </c>
      <c r="DR121" s="1014"/>
      <c r="DS121" s="1014"/>
      <c r="DT121" s="1014"/>
      <c r="DU121" s="1014"/>
      <c r="DV121" s="1015" t="s">
        <v>444</v>
      </c>
      <c r="DW121" s="1015"/>
      <c r="DX121" s="1015"/>
      <c r="DY121" s="1015"/>
      <c r="DZ121" s="1016"/>
    </row>
    <row r="122" spans="1:130" s="246" customFormat="1" ht="26.25" customHeight="1">
      <c r="A122" s="1153"/>
      <c r="B122" s="1040"/>
      <c r="C122" s="1010" t="s">
        <v>454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173</v>
      </c>
      <c r="AB122" s="1053"/>
      <c r="AC122" s="1053"/>
      <c r="AD122" s="1053"/>
      <c r="AE122" s="1054"/>
      <c r="AF122" s="1055" t="s">
        <v>444</v>
      </c>
      <c r="AG122" s="1053"/>
      <c r="AH122" s="1053"/>
      <c r="AI122" s="1053"/>
      <c r="AJ122" s="1054"/>
      <c r="AK122" s="1055" t="s">
        <v>444</v>
      </c>
      <c r="AL122" s="1053"/>
      <c r="AM122" s="1053"/>
      <c r="AN122" s="1053"/>
      <c r="AO122" s="1054"/>
      <c r="AP122" s="1056" t="s">
        <v>438</v>
      </c>
      <c r="AQ122" s="1057"/>
      <c r="AR122" s="1057"/>
      <c r="AS122" s="1057"/>
      <c r="AT122" s="1058"/>
      <c r="AU122" s="1086"/>
      <c r="AV122" s="1087"/>
      <c r="AW122" s="1087"/>
      <c r="AX122" s="1087"/>
      <c r="AY122" s="1088"/>
      <c r="AZ122" s="1068" t="s">
        <v>477</v>
      </c>
      <c r="BA122" s="1059"/>
      <c r="BB122" s="1059"/>
      <c r="BC122" s="1059"/>
      <c r="BD122" s="1059"/>
      <c r="BE122" s="1059"/>
      <c r="BF122" s="1059"/>
      <c r="BG122" s="1059"/>
      <c r="BH122" s="1059"/>
      <c r="BI122" s="1059"/>
      <c r="BJ122" s="1059"/>
      <c r="BK122" s="1059"/>
      <c r="BL122" s="1059"/>
      <c r="BM122" s="1059"/>
      <c r="BN122" s="1059"/>
      <c r="BO122" s="1059"/>
      <c r="BP122" s="1060"/>
      <c r="BQ122" s="1091">
        <v>18675653</v>
      </c>
      <c r="BR122" s="1092"/>
      <c r="BS122" s="1092"/>
      <c r="BT122" s="1092"/>
      <c r="BU122" s="1092"/>
      <c r="BV122" s="1092">
        <v>16670044</v>
      </c>
      <c r="BW122" s="1092"/>
      <c r="BX122" s="1092"/>
      <c r="BY122" s="1092"/>
      <c r="BZ122" s="1092"/>
      <c r="CA122" s="1092">
        <v>15086196</v>
      </c>
      <c r="CB122" s="1092"/>
      <c r="CC122" s="1092"/>
      <c r="CD122" s="1092"/>
      <c r="CE122" s="1092"/>
      <c r="CF122" s="1112">
        <v>38.799999999999997</v>
      </c>
      <c r="CG122" s="1113"/>
      <c r="CH122" s="1113"/>
      <c r="CI122" s="1113"/>
      <c r="CJ122" s="1113"/>
      <c r="CK122" s="1104"/>
      <c r="CL122" s="1105"/>
      <c r="CM122" s="1105"/>
      <c r="CN122" s="1105"/>
      <c r="CO122" s="1106"/>
      <c r="CP122" s="1114" t="s">
        <v>478</v>
      </c>
      <c r="CQ122" s="1115"/>
      <c r="CR122" s="1115"/>
      <c r="CS122" s="1115"/>
      <c r="CT122" s="1115"/>
      <c r="CU122" s="1115"/>
      <c r="CV122" s="1115"/>
      <c r="CW122" s="1115"/>
      <c r="CX122" s="1115"/>
      <c r="CY122" s="1115"/>
      <c r="CZ122" s="1115"/>
      <c r="DA122" s="1115"/>
      <c r="DB122" s="1115"/>
      <c r="DC122" s="1115"/>
      <c r="DD122" s="1115"/>
      <c r="DE122" s="1115"/>
      <c r="DF122" s="1116"/>
      <c r="DG122" s="1013" t="s">
        <v>173</v>
      </c>
      <c r="DH122" s="1014"/>
      <c r="DI122" s="1014"/>
      <c r="DJ122" s="1014"/>
      <c r="DK122" s="1014"/>
      <c r="DL122" s="1014" t="s">
        <v>457</v>
      </c>
      <c r="DM122" s="1014"/>
      <c r="DN122" s="1014"/>
      <c r="DO122" s="1014"/>
      <c r="DP122" s="1014"/>
      <c r="DQ122" s="1014" t="s">
        <v>438</v>
      </c>
      <c r="DR122" s="1014"/>
      <c r="DS122" s="1014"/>
      <c r="DT122" s="1014"/>
      <c r="DU122" s="1014"/>
      <c r="DV122" s="1015" t="s">
        <v>438</v>
      </c>
      <c r="DW122" s="1015"/>
      <c r="DX122" s="1015"/>
      <c r="DY122" s="1015"/>
      <c r="DZ122" s="1016"/>
    </row>
    <row r="123" spans="1:130" s="246" customFormat="1" ht="26.25" customHeight="1">
      <c r="A123" s="1153"/>
      <c r="B123" s="1040"/>
      <c r="C123" s="1010" t="s">
        <v>462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461</v>
      </c>
      <c r="AB123" s="1053"/>
      <c r="AC123" s="1053"/>
      <c r="AD123" s="1053"/>
      <c r="AE123" s="1054"/>
      <c r="AF123" s="1055" t="s">
        <v>173</v>
      </c>
      <c r="AG123" s="1053"/>
      <c r="AH123" s="1053"/>
      <c r="AI123" s="1053"/>
      <c r="AJ123" s="1054"/>
      <c r="AK123" s="1055" t="s">
        <v>391</v>
      </c>
      <c r="AL123" s="1053"/>
      <c r="AM123" s="1053"/>
      <c r="AN123" s="1053"/>
      <c r="AO123" s="1054"/>
      <c r="AP123" s="1056" t="s">
        <v>391</v>
      </c>
      <c r="AQ123" s="1057"/>
      <c r="AR123" s="1057"/>
      <c r="AS123" s="1057"/>
      <c r="AT123" s="1058"/>
      <c r="AU123" s="1089"/>
      <c r="AV123" s="1090"/>
      <c r="AW123" s="1090"/>
      <c r="AX123" s="1090"/>
      <c r="AY123" s="1090"/>
      <c r="AZ123" s="277" t="s">
        <v>185</v>
      </c>
      <c r="BA123" s="277"/>
      <c r="BB123" s="277"/>
      <c r="BC123" s="277"/>
      <c r="BD123" s="277"/>
      <c r="BE123" s="277"/>
      <c r="BF123" s="277"/>
      <c r="BG123" s="277"/>
      <c r="BH123" s="277"/>
      <c r="BI123" s="277"/>
      <c r="BJ123" s="277"/>
      <c r="BK123" s="277"/>
      <c r="BL123" s="277"/>
      <c r="BM123" s="277"/>
      <c r="BN123" s="277"/>
      <c r="BO123" s="1069" t="s">
        <v>479</v>
      </c>
      <c r="BP123" s="1100"/>
      <c r="BQ123" s="1159">
        <v>56570559</v>
      </c>
      <c r="BR123" s="1160"/>
      <c r="BS123" s="1160"/>
      <c r="BT123" s="1160"/>
      <c r="BU123" s="1160"/>
      <c r="BV123" s="1160">
        <v>57121810</v>
      </c>
      <c r="BW123" s="1160"/>
      <c r="BX123" s="1160"/>
      <c r="BY123" s="1160"/>
      <c r="BZ123" s="1160"/>
      <c r="CA123" s="1160">
        <v>58790118</v>
      </c>
      <c r="CB123" s="1160"/>
      <c r="CC123" s="1160"/>
      <c r="CD123" s="1160"/>
      <c r="CE123" s="1160"/>
      <c r="CF123" s="1093"/>
      <c r="CG123" s="1094"/>
      <c r="CH123" s="1094"/>
      <c r="CI123" s="1094"/>
      <c r="CJ123" s="1095"/>
      <c r="CK123" s="1104"/>
      <c r="CL123" s="1105"/>
      <c r="CM123" s="1105"/>
      <c r="CN123" s="1105"/>
      <c r="CO123" s="1106"/>
      <c r="CP123" s="1114" t="s">
        <v>480</v>
      </c>
      <c r="CQ123" s="1115"/>
      <c r="CR123" s="1115"/>
      <c r="CS123" s="1115"/>
      <c r="CT123" s="1115"/>
      <c r="CU123" s="1115"/>
      <c r="CV123" s="1115"/>
      <c r="CW123" s="1115"/>
      <c r="CX123" s="1115"/>
      <c r="CY123" s="1115"/>
      <c r="CZ123" s="1115"/>
      <c r="DA123" s="1115"/>
      <c r="DB123" s="1115"/>
      <c r="DC123" s="1115"/>
      <c r="DD123" s="1115"/>
      <c r="DE123" s="1115"/>
      <c r="DF123" s="1116"/>
      <c r="DG123" s="1052" t="s">
        <v>438</v>
      </c>
      <c r="DH123" s="1053"/>
      <c r="DI123" s="1053"/>
      <c r="DJ123" s="1053"/>
      <c r="DK123" s="1054"/>
      <c r="DL123" s="1055" t="s">
        <v>173</v>
      </c>
      <c r="DM123" s="1053"/>
      <c r="DN123" s="1053"/>
      <c r="DO123" s="1053"/>
      <c r="DP123" s="1054"/>
      <c r="DQ123" s="1055" t="s">
        <v>444</v>
      </c>
      <c r="DR123" s="1053"/>
      <c r="DS123" s="1053"/>
      <c r="DT123" s="1053"/>
      <c r="DU123" s="1054"/>
      <c r="DV123" s="1056" t="s">
        <v>438</v>
      </c>
      <c r="DW123" s="1057"/>
      <c r="DX123" s="1057"/>
      <c r="DY123" s="1057"/>
      <c r="DZ123" s="1058"/>
    </row>
    <row r="124" spans="1:130" s="246" customFormat="1" ht="26.25" customHeight="1" thickBot="1">
      <c r="A124" s="1153"/>
      <c r="B124" s="1040"/>
      <c r="C124" s="1010" t="s">
        <v>465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173</v>
      </c>
      <c r="AB124" s="1053"/>
      <c r="AC124" s="1053"/>
      <c r="AD124" s="1053"/>
      <c r="AE124" s="1054"/>
      <c r="AF124" s="1055" t="s">
        <v>173</v>
      </c>
      <c r="AG124" s="1053"/>
      <c r="AH124" s="1053"/>
      <c r="AI124" s="1053"/>
      <c r="AJ124" s="1054"/>
      <c r="AK124" s="1055" t="s">
        <v>438</v>
      </c>
      <c r="AL124" s="1053"/>
      <c r="AM124" s="1053"/>
      <c r="AN124" s="1053"/>
      <c r="AO124" s="1054"/>
      <c r="AP124" s="1056" t="s">
        <v>444</v>
      </c>
      <c r="AQ124" s="1057"/>
      <c r="AR124" s="1057"/>
      <c r="AS124" s="1057"/>
      <c r="AT124" s="1058"/>
      <c r="AU124" s="1155" t="s">
        <v>481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438</v>
      </c>
      <c r="BR124" s="1122"/>
      <c r="BS124" s="1122"/>
      <c r="BT124" s="1122"/>
      <c r="BU124" s="1122"/>
      <c r="BV124" s="1122" t="s">
        <v>438</v>
      </c>
      <c r="BW124" s="1122"/>
      <c r="BX124" s="1122"/>
      <c r="BY124" s="1122"/>
      <c r="BZ124" s="1122"/>
      <c r="CA124" s="1122" t="s">
        <v>438</v>
      </c>
      <c r="CB124" s="1122"/>
      <c r="CC124" s="1122"/>
      <c r="CD124" s="1122"/>
      <c r="CE124" s="1122"/>
      <c r="CF124" s="1123"/>
      <c r="CG124" s="1124"/>
      <c r="CH124" s="1124"/>
      <c r="CI124" s="1124"/>
      <c r="CJ124" s="1125"/>
      <c r="CK124" s="1107"/>
      <c r="CL124" s="1107"/>
      <c r="CM124" s="1107"/>
      <c r="CN124" s="1107"/>
      <c r="CO124" s="1108"/>
      <c r="CP124" s="1114" t="s">
        <v>482</v>
      </c>
      <c r="CQ124" s="1115"/>
      <c r="CR124" s="1115"/>
      <c r="CS124" s="1115"/>
      <c r="CT124" s="1115"/>
      <c r="CU124" s="1115"/>
      <c r="CV124" s="1115"/>
      <c r="CW124" s="1115"/>
      <c r="CX124" s="1115"/>
      <c r="CY124" s="1115"/>
      <c r="CZ124" s="1115"/>
      <c r="DA124" s="1115"/>
      <c r="DB124" s="1115"/>
      <c r="DC124" s="1115"/>
      <c r="DD124" s="1115"/>
      <c r="DE124" s="1115"/>
      <c r="DF124" s="1116"/>
      <c r="DG124" s="1099" t="s">
        <v>438</v>
      </c>
      <c r="DH124" s="1078"/>
      <c r="DI124" s="1078"/>
      <c r="DJ124" s="1078"/>
      <c r="DK124" s="1079"/>
      <c r="DL124" s="1077" t="s">
        <v>457</v>
      </c>
      <c r="DM124" s="1078"/>
      <c r="DN124" s="1078"/>
      <c r="DO124" s="1078"/>
      <c r="DP124" s="1079"/>
      <c r="DQ124" s="1077" t="s">
        <v>461</v>
      </c>
      <c r="DR124" s="1078"/>
      <c r="DS124" s="1078"/>
      <c r="DT124" s="1078"/>
      <c r="DU124" s="1079"/>
      <c r="DV124" s="1080" t="s">
        <v>457</v>
      </c>
      <c r="DW124" s="1081"/>
      <c r="DX124" s="1081"/>
      <c r="DY124" s="1081"/>
      <c r="DZ124" s="1082"/>
    </row>
    <row r="125" spans="1:130" s="246" customFormat="1" ht="26.25" customHeight="1">
      <c r="A125" s="1153"/>
      <c r="B125" s="1040"/>
      <c r="C125" s="1010" t="s">
        <v>467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444</v>
      </c>
      <c r="AB125" s="1053"/>
      <c r="AC125" s="1053"/>
      <c r="AD125" s="1053"/>
      <c r="AE125" s="1054"/>
      <c r="AF125" s="1055" t="s">
        <v>438</v>
      </c>
      <c r="AG125" s="1053"/>
      <c r="AH125" s="1053"/>
      <c r="AI125" s="1053"/>
      <c r="AJ125" s="1054"/>
      <c r="AK125" s="1055" t="s">
        <v>438</v>
      </c>
      <c r="AL125" s="1053"/>
      <c r="AM125" s="1053"/>
      <c r="AN125" s="1053"/>
      <c r="AO125" s="1054"/>
      <c r="AP125" s="1056" t="s">
        <v>444</v>
      </c>
      <c r="AQ125" s="1057"/>
      <c r="AR125" s="1057"/>
      <c r="AS125" s="1057"/>
      <c r="AT125" s="1058"/>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7" t="s">
        <v>483</v>
      </c>
      <c r="CL125" s="1102"/>
      <c r="CM125" s="1102"/>
      <c r="CN125" s="1102"/>
      <c r="CO125" s="1103"/>
      <c r="CP125" s="1034" t="s">
        <v>484</v>
      </c>
      <c r="CQ125" s="983"/>
      <c r="CR125" s="983"/>
      <c r="CS125" s="983"/>
      <c r="CT125" s="983"/>
      <c r="CU125" s="983"/>
      <c r="CV125" s="983"/>
      <c r="CW125" s="983"/>
      <c r="CX125" s="983"/>
      <c r="CY125" s="983"/>
      <c r="CZ125" s="983"/>
      <c r="DA125" s="983"/>
      <c r="DB125" s="983"/>
      <c r="DC125" s="983"/>
      <c r="DD125" s="983"/>
      <c r="DE125" s="983"/>
      <c r="DF125" s="984"/>
      <c r="DG125" s="1020" t="s">
        <v>438</v>
      </c>
      <c r="DH125" s="1021"/>
      <c r="DI125" s="1021"/>
      <c r="DJ125" s="1021"/>
      <c r="DK125" s="1021"/>
      <c r="DL125" s="1021" t="s">
        <v>457</v>
      </c>
      <c r="DM125" s="1021"/>
      <c r="DN125" s="1021"/>
      <c r="DO125" s="1021"/>
      <c r="DP125" s="1021"/>
      <c r="DQ125" s="1021" t="s">
        <v>438</v>
      </c>
      <c r="DR125" s="1021"/>
      <c r="DS125" s="1021"/>
      <c r="DT125" s="1021"/>
      <c r="DU125" s="1021"/>
      <c r="DV125" s="1022" t="s">
        <v>444</v>
      </c>
      <c r="DW125" s="1022"/>
      <c r="DX125" s="1022"/>
      <c r="DY125" s="1022"/>
      <c r="DZ125" s="1023"/>
    </row>
    <row r="126" spans="1:130" s="246" customFormat="1" ht="26.25" customHeight="1" thickBot="1">
      <c r="A126" s="1153"/>
      <c r="B126" s="1040"/>
      <c r="C126" s="1010" t="s">
        <v>469</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237195</v>
      </c>
      <c r="AB126" s="1053"/>
      <c r="AC126" s="1053"/>
      <c r="AD126" s="1053"/>
      <c r="AE126" s="1054"/>
      <c r="AF126" s="1055">
        <v>90499</v>
      </c>
      <c r="AG126" s="1053"/>
      <c r="AH126" s="1053"/>
      <c r="AI126" s="1053"/>
      <c r="AJ126" s="1054"/>
      <c r="AK126" s="1055">
        <v>57702</v>
      </c>
      <c r="AL126" s="1053"/>
      <c r="AM126" s="1053"/>
      <c r="AN126" s="1053"/>
      <c r="AO126" s="1054"/>
      <c r="AP126" s="1056">
        <v>0.1</v>
      </c>
      <c r="AQ126" s="1057"/>
      <c r="AR126" s="1057"/>
      <c r="AS126" s="1057"/>
      <c r="AT126" s="1058"/>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8"/>
      <c r="CL126" s="1105"/>
      <c r="CM126" s="1105"/>
      <c r="CN126" s="1105"/>
      <c r="CO126" s="1106"/>
      <c r="CP126" s="1043" t="s">
        <v>485</v>
      </c>
      <c r="CQ126" s="1044"/>
      <c r="CR126" s="1044"/>
      <c r="CS126" s="1044"/>
      <c r="CT126" s="1044"/>
      <c r="CU126" s="1044"/>
      <c r="CV126" s="1044"/>
      <c r="CW126" s="1044"/>
      <c r="CX126" s="1044"/>
      <c r="CY126" s="1044"/>
      <c r="CZ126" s="1044"/>
      <c r="DA126" s="1044"/>
      <c r="DB126" s="1044"/>
      <c r="DC126" s="1044"/>
      <c r="DD126" s="1044"/>
      <c r="DE126" s="1044"/>
      <c r="DF126" s="1045"/>
      <c r="DG126" s="1013" t="s">
        <v>444</v>
      </c>
      <c r="DH126" s="1014"/>
      <c r="DI126" s="1014"/>
      <c r="DJ126" s="1014"/>
      <c r="DK126" s="1014"/>
      <c r="DL126" s="1014" t="s">
        <v>457</v>
      </c>
      <c r="DM126" s="1014"/>
      <c r="DN126" s="1014"/>
      <c r="DO126" s="1014"/>
      <c r="DP126" s="1014"/>
      <c r="DQ126" s="1014" t="s">
        <v>438</v>
      </c>
      <c r="DR126" s="1014"/>
      <c r="DS126" s="1014"/>
      <c r="DT126" s="1014"/>
      <c r="DU126" s="1014"/>
      <c r="DV126" s="1015" t="s">
        <v>444</v>
      </c>
      <c r="DW126" s="1015"/>
      <c r="DX126" s="1015"/>
      <c r="DY126" s="1015"/>
      <c r="DZ126" s="1016"/>
    </row>
    <row r="127" spans="1:130" s="246" customFormat="1" ht="26.25" customHeight="1">
      <c r="A127" s="1154"/>
      <c r="B127" s="1042"/>
      <c r="C127" s="1096" t="s">
        <v>486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3960</v>
      </c>
      <c r="AB127" s="1053"/>
      <c r="AC127" s="1053"/>
      <c r="AD127" s="1053"/>
      <c r="AE127" s="1054"/>
      <c r="AF127" s="1055">
        <v>3436</v>
      </c>
      <c r="AG127" s="1053"/>
      <c r="AH127" s="1053"/>
      <c r="AI127" s="1053"/>
      <c r="AJ127" s="1054"/>
      <c r="AK127" s="1055">
        <v>2627</v>
      </c>
      <c r="AL127" s="1053"/>
      <c r="AM127" s="1053"/>
      <c r="AN127" s="1053"/>
      <c r="AO127" s="1054"/>
      <c r="AP127" s="1056">
        <v>0</v>
      </c>
      <c r="AQ127" s="1057"/>
      <c r="AR127" s="1057"/>
      <c r="AS127" s="1057"/>
      <c r="AT127" s="1058"/>
      <c r="AU127" s="282"/>
      <c r="AV127" s="282"/>
      <c r="AW127" s="282"/>
      <c r="AX127" s="1126" t="s">
        <v>487</v>
      </c>
      <c r="AY127" s="1127"/>
      <c r="AZ127" s="1127"/>
      <c r="BA127" s="1127"/>
      <c r="BB127" s="1127"/>
      <c r="BC127" s="1127"/>
      <c r="BD127" s="1127"/>
      <c r="BE127" s="1128"/>
      <c r="BF127" s="1129" t="s">
        <v>488</v>
      </c>
      <c r="BG127" s="1127"/>
      <c r="BH127" s="1127"/>
      <c r="BI127" s="1127"/>
      <c r="BJ127" s="1127"/>
      <c r="BK127" s="1127"/>
      <c r="BL127" s="1128"/>
      <c r="BM127" s="1129" t="s">
        <v>489</v>
      </c>
      <c r="BN127" s="1127"/>
      <c r="BO127" s="1127"/>
      <c r="BP127" s="1127"/>
      <c r="BQ127" s="1127"/>
      <c r="BR127" s="1127"/>
      <c r="BS127" s="1128"/>
      <c r="BT127" s="1129" t="s">
        <v>490</v>
      </c>
      <c r="BU127" s="1127"/>
      <c r="BV127" s="1127"/>
      <c r="BW127" s="1127"/>
      <c r="BX127" s="1127"/>
      <c r="BY127" s="1127"/>
      <c r="BZ127" s="1151"/>
      <c r="CA127" s="282"/>
      <c r="CB127" s="282"/>
      <c r="CC127" s="282"/>
      <c r="CD127" s="283"/>
      <c r="CE127" s="283"/>
      <c r="CF127" s="283"/>
      <c r="CG127" s="280"/>
      <c r="CH127" s="280"/>
      <c r="CI127" s="280"/>
      <c r="CJ127" s="281"/>
      <c r="CK127" s="1118"/>
      <c r="CL127" s="1105"/>
      <c r="CM127" s="1105"/>
      <c r="CN127" s="1105"/>
      <c r="CO127" s="1106"/>
      <c r="CP127" s="1043" t="s">
        <v>491</v>
      </c>
      <c r="CQ127" s="1044"/>
      <c r="CR127" s="1044"/>
      <c r="CS127" s="1044"/>
      <c r="CT127" s="1044"/>
      <c r="CU127" s="1044"/>
      <c r="CV127" s="1044"/>
      <c r="CW127" s="1044"/>
      <c r="CX127" s="1044"/>
      <c r="CY127" s="1044"/>
      <c r="CZ127" s="1044"/>
      <c r="DA127" s="1044"/>
      <c r="DB127" s="1044"/>
      <c r="DC127" s="1044"/>
      <c r="DD127" s="1044"/>
      <c r="DE127" s="1044"/>
      <c r="DF127" s="1045"/>
      <c r="DG127" s="1013" t="s">
        <v>438</v>
      </c>
      <c r="DH127" s="1014"/>
      <c r="DI127" s="1014"/>
      <c r="DJ127" s="1014"/>
      <c r="DK127" s="1014"/>
      <c r="DL127" s="1014" t="s">
        <v>438</v>
      </c>
      <c r="DM127" s="1014"/>
      <c r="DN127" s="1014"/>
      <c r="DO127" s="1014"/>
      <c r="DP127" s="1014"/>
      <c r="DQ127" s="1014" t="s">
        <v>457</v>
      </c>
      <c r="DR127" s="1014"/>
      <c r="DS127" s="1014"/>
      <c r="DT127" s="1014"/>
      <c r="DU127" s="1014"/>
      <c r="DV127" s="1015" t="s">
        <v>457</v>
      </c>
      <c r="DW127" s="1015"/>
      <c r="DX127" s="1015"/>
      <c r="DY127" s="1015"/>
      <c r="DZ127" s="1016"/>
    </row>
    <row r="128" spans="1:130" s="246" customFormat="1" ht="26.25" customHeight="1" thickBot="1">
      <c r="A128" s="1137" t="s">
        <v>492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493</v>
      </c>
      <c r="X128" s="1139"/>
      <c r="Y128" s="1139"/>
      <c r="Z128" s="1140"/>
      <c r="AA128" s="1141">
        <v>2001604</v>
      </c>
      <c r="AB128" s="1142"/>
      <c r="AC128" s="1142"/>
      <c r="AD128" s="1142"/>
      <c r="AE128" s="1143"/>
      <c r="AF128" s="1144">
        <v>2003403</v>
      </c>
      <c r="AG128" s="1142"/>
      <c r="AH128" s="1142"/>
      <c r="AI128" s="1142"/>
      <c r="AJ128" s="1143"/>
      <c r="AK128" s="1144">
        <v>1899756</v>
      </c>
      <c r="AL128" s="1142"/>
      <c r="AM128" s="1142"/>
      <c r="AN128" s="1142"/>
      <c r="AO128" s="1143"/>
      <c r="AP128" s="1145"/>
      <c r="AQ128" s="1146"/>
      <c r="AR128" s="1146"/>
      <c r="AS128" s="1146"/>
      <c r="AT128" s="1147"/>
      <c r="AU128" s="282"/>
      <c r="AV128" s="282"/>
      <c r="AW128" s="282"/>
      <c r="AX128" s="982" t="s">
        <v>494</v>
      </c>
      <c r="AY128" s="983"/>
      <c r="AZ128" s="983"/>
      <c r="BA128" s="983"/>
      <c r="BB128" s="983"/>
      <c r="BC128" s="983"/>
      <c r="BD128" s="983"/>
      <c r="BE128" s="984"/>
      <c r="BF128" s="1148" t="s">
        <v>173</v>
      </c>
      <c r="BG128" s="1149"/>
      <c r="BH128" s="1149"/>
      <c r="BI128" s="1149"/>
      <c r="BJ128" s="1149"/>
      <c r="BK128" s="1149"/>
      <c r="BL128" s="1150"/>
      <c r="BM128" s="1148">
        <v>11.43</v>
      </c>
      <c r="BN128" s="1149"/>
      <c r="BO128" s="1149"/>
      <c r="BP128" s="1149"/>
      <c r="BQ128" s="1149"/>
      <c r="BR128" s="1149"/>
      <c r="BS128" s="1150"/>
      <c r="BT128" s="1148">
        <v>20</v>
      </c>
      <c r="BU128" s="1149"/>
      <c r="BV128" s="1149"/>
      <c r="BW128" s="1149"/>
      <c r="BX128" s="1149"/>
      <c r="BY128" s="1149"/>
      <c r="BZ128" s="1173"/>
      <c r="CA128" s="283"/>
      <c r="CB128" s="283"/>
      <c r="CC128" s="283"/>
      <c r="CD128" s="283"/>
      <c r="CE128" s="283"/>
      <c r="CF128" s="283"/>
      <c r="CG128" s="280"/>
      <c r="CH128" s="280"/>
      <c r="CI128" s="280"/>
      <c r="CJ128" s="281"/>
      <c r="CK128" s="1119"/>
      <c r="CL128" s="1120"/>
      <c r="CM128" s="1120"/>
      <c r="CN128" s="1120"/>
      <c r="CO128" s="1121"/>
      <c r="CP128" s="1130" t="s">
        <v>495</v>
      </c>
      <c r="CQ128" s="1131"/>
      <c r="CR128" s="1131"/>
      <c r="CS128" s="1131"/>
      <c r="CT128" s="1131"/>
      <c r="CU128" s="1131"/>
      <c r="CV128" s="1131"/>
      <c r="CW128" s="1131"/>
      <c r="CX128" s="1131"/>
      <c r="CY128" s="1131"/>
      <c r="CZ128" s="1131"/>
      <c r="DA128" s="1131"/>
      <c r="DB128" s="1131"/>
      <c r="DC128" s="1131"/>
      <c r="DD128" s="1131"/>
      <c r="DE128" s="1131"/>
      <c r="DF128" s="1132"/>
      <c r="DG128" s="1133" t="s">
        <v>444</v>
      </c>
      <c r="DH128" s="1134"/>
      <c r="DI128" s="1134"/>
      <c r="DJ128" s="1134"/>
      <c r="DK128" s="1134"/>
      <c r="DL128" s="1134" t="s">
        <v>173</v>
      </c>
      <c r="DM128" s="1134"/>
      <c r="DN128" s="1134"/>
      <c r="DO128" s="1134"/>
      <c r="DP128" s="1134"/>
      <c r="DQ128" s="1134" t="s">
        <v>173</v>
      </c>
      <c r="DR128" s="1134"/>
      <c r="DS128" s="1134"/>
      <c r="DT128" s="1134"/>
      <c r="DU128" s="1134"/>
      <c r="DV128" s="1135" t="s">
        <v>438</v>
      </c>
      <c r="DW128" s="1135"/>
      <c r="DX128" s="1135"/>
      <c r="DY128" s="1135"/>
      <c r="DZ128" s="1136"/>
    </row>
    <row r="129" spans="1:131" s="246" customFormat="1" ht="26.25" customHeight="1">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496</v>
      </c>
      <c r="X129" s="1168"/>
      <c r="Y129" s="1168"/>
      <c r="Z129" s="1169"/>
      <c r="AA129" s="1052">
        <v>41199875</v>
      </c>
      <c r="AB129" s="1053"/>
      <c r="AC129" s="1053"/>
      <c r="AD129" s="1053"/>
      <c r="AE129" s="1054"/>
      <c r="AF129" s="1055">
        <v>40716024</v>
      </c>
      <c r="AG129" s="1053"/>
      <c r="AH129" s="1053"/>
      <c r="AI129" s="1053"/>
      <c r="AJ129" s="1054"/>
      <c r="AK129" s="1055">
        <v>41166136</v>
      </c>
      <c r="AL129" s="1053"/>
      <c r="AM129" s="1053"/>
      <c r="AN129" s="1053"/>
      <c r="AO129" s="1054"/>
      <c r="AP129" s="1170"/>
      <c r="AQ129" s="1171"/>
      <c r="AR129" s="1171"/>
      <c r="AS129" s="1171"/>
      <c r="AT129" s="1172"/>
      <c r="AU129" s="284"/>
      <c r="AV129" s="284"/>
      <c r="AW129" s="284"/>
      <c r="AX129" s="1161" t="s">
        <v>497</v>
      </c>
      <c r="AY129" s="1044"/>
      <c r="AZ129" s="1044"/>
      <c r="BA129" s="1044"/>
      <c r="BB129" s="1044"/>
      <c r="BC129" s="1044"/>
      <c r="BD129" s="1044"/>
      <c r="BE129" s="1045"/>
      <c r="BF129" s="1162" t="s">
        <v>438</v>
      </c>
      <c r="BG129" s="1163"/>
      <c r="BH129" s="1163"/>
      <c r="BI129" s="1163"/>
      <c r="BJ129" s="1163"/>
      <c r="BK129" s="1163"/>
      <c r="BL129" s="1164"/>
      <c r="BM129" s="1162">
        <v>16.43</v>
      </c>
      <c r="BN129" s="1163"/>
      <c r="BO129" s="1163"/>
      <c r="BP129" s="1163"/>
      <c r="BQ129" s="1163"/>
      <c r="BR129" s="1163"/>
      <c r="BS129" s="1164"/>
      <c r="BT129" s="1162">
        <v>30</v>
      </c>
      <c r="BU129" s="1165"/>
      <c r="BV129" s="1165"/>
      <c r="BW129" s="1165"/>
      <c r="BX129" s="1165"/>
      <c r="BY129" s="1165"/>
      <c r="BZ129" s="1166"/>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4" t="s">
        <v>498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499</v>
      </c>
      <c r="X130" s="1168"/>
      <c r="Y130" s="1168"/>
      <c r="Z130" s="1169"/>
      <c r="AA130" s="1052">
        <v>2736306</v>
      </c>
      <c r="AB130" s="1053"/>
      <c r="AC130" s="1053"/>
      <c r="AD130" s="1053"/>
      <c r="AE130" s="1054"/>
      <c r="AF130" s="1055">
        <v>2588987</v>
      </c>
      <c r="AG130" s="1053"/>
      <c r="AH130" s="1053"/>
      <c r="AI130" s="1053"/>
      <c r="AJ130" s="1054"/>
      <c r="AK130" s="1055">
        <v>2304323</v>
      </c>
      <c r="AL130" s="1053"/>
      <c r="AM130" s="1053"/>
      <c r="AN130" s="1053"/>
      <c r="AO130" s="1054"/>
      <c r="AP130" s="1170"/>
      <c r="AQ130" s="1171"/>
      <c r="AR130" s="1171"/>
      <c r="AS130" s="1171"/>
      <c r="AT130" s="1172"/>
      <c r="AU130" s="284"/>
      <c r="AV130" s="284"/>
      <c r="AW130" s="284"/>
      <c r="AX130" s="1161" t="s">
        <v>500</v>
      </c>
      <c r="AY130" s="1044"/>
      <c r="AZ130" s="1044"/>
      <c r="BA130" s="1044"/>
      <c r="BB130" s="1044"/>
      <c r="BC130" s="1044"/>
      <c r="BD130" s="1044"/>
      <c r="BE130" s="1045"/>
      <c r="BF130" s="1198">
        <v>2.4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501</v>
      </c>
      <c r="X131" s="1206"/>
      <c r="Y131" s="1206"/>
      <c r="Z131" s="1207"/>
      <c r="AA131" s="1099">
        <v>38463569</v>
      </c>
      <c r="AB131" s="1078"/>
      <c r="AC131" s="1078"/>
      <c r="AD131" s="1078"/>
      <c r="AE131" s="1079"/>
      <c r="AF131" s="1077">
        <v>38127037</v>
      </c>
      <c r="AG131" s="1078"/>
      <c r="AH131" s="1078"/>
      <c r="AI131" s="1078"/>
      <c r="AJ131" s="1079"/>
      <c r="AK131" s="1077">
        <v>38861813</v>
      </c>
      <c r="AL131" s="1078"/>
      <c r="AM131" s="1078"/>
      <c r="AN131" s="1078"/>
      <c r="AO131" s="1079"/>
      <c r="AP131" s="1208"/>
      <c r="AQ131" s="1209"/>
      <c r="AR131" s="1209"/>
      <c r="AS131" s="1209"/>
      <c r="AT131" s="1210"/>
      <c r="AU131" s="284"/>
      <c r="AV131" s="284"/>
      <c r="AW131" s="284"/>
      <c r="AX131" s="1180" t="s">
        <v>502</v>
      </c>
      <c r="AY131" s="1131"/>
      <c r="AZ131" s="1131"/>
      <c r="BA131" s="1131"/>
      <c r="BB131" s="1131"/>
      <c r="BC131" s="1131"/>
      <c r="BD131" s="1131"/>
      <c r="BE131" s="1132"/>
      <c r="BF131" s="1181" t="s">
        <v>503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7" t="s">
        <v>504</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505</v>
      </c>
      <c r="W132" s="1191"/>
      <c r="X132" s="1191"/>
      <c r="Y132" s="1191"/>
      <c r="Z132" s="1192"/>
      <c r="AA132" s="1193">
        <v>2.575754216</v>
      </c>
      <c r="AB132" s="1194"/>
      <c r="AC132" s="1194"/>
      <c r="AD132" s="1194"/>
      <c r="AE132" s="1195"/>
      <c r="AF132" s="1196">
        <v>2.4557035470000002</v>
      </c>
      <c r="AG132" s="1194"/>
      <c r="AH132" s="1194"/>
      <c r="AI132" s="1194"/>
      <c r="AJ132" s="1195"/>
      <c r="AK132" s="1196">
        <v>2.2180282739999999</v>
      </c>
      <c r="AL132" s="1194"/>
      <c r="AM132" s="1194"/>
      <c r="AN132" s="1194"/>
      <c r="AO132" s="1195"/>
      <c r="AP132" s="1093"/>
      <c r="AQ132" s="1094"/>
      <c r="AR132" s="1094"/>
      <c r="AS132" s="1094"/>
      <c r="AT132" s="1197"/>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506</v>
      </c>
      <c r="W133" s="1174"/>
      <c r="X133" s="1174"/>
      <c r="Y133" s="1174"/>
      <c r="Z133" s="1175"/>
      <c r="AA133" s="1176">
        <v>2.5</v>
      </c>
      <c r="AB133" s="1177"/>
      <c r="AC133" s="1177"/>
      <c r="AD133" s="1177"/>
      <c r="AE133" s="1178"/>
      <c r="AF133" s="1176">
        <v>2.8</v>
      </c>
      <c r="AG133" s="1177"/>
      <c r="AH133" s="1177"/>
      <c r="AI133" s="1177"/>
      <c r="AJ133" s="1178"/>
      <c r="AK133" s="1176">
        <v>2.4</v>
      </c>
      <c r="AL133" s="1177"/>
      <c r="AM133" s="1177"/>
      <c r="AN133" s="1177"/>
      <c r="AO133" s="1178"/>
      <c r="AP133" s="1123"/>
      <c r="AQ133" s="1124"/>
      <c r="AR133" s="1124"/>
      <c r="AS133" s="1124"/>
      <c r="AT133" s="1179"/>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IAodU3CYlPL6LAOrl1x4v83vgHu/PsCU8Uecc2l+b6pNjTvOcbqIDD1CC8Ba2iHeoZPMVzmlWC9zpqp61LOJTQ==" saltValue="EgBUiZQHe1QM1eLH0nZiT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115" zoomScaleNormal="85" zoomScaleSheetLayoutView="11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507</v>
      </c>
    </row>
    <row r="98" spans="24:120" hidden="1">
      <c r="CS98" s="290"/>
      <c r="CX98" s="290"/>
      <c r="DC98" s="290"/>
      <c r="DH98" s="290"/>
    </row>
    <row r="99" spans="24:120" hidden="1">
      <c r="CS99" s="290"/>
      <c r="CX99" s="290"/>
      <c r="DC99" s="290"/>
      <c r="DH99" s="290"/>
    </row>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sheetData>
  <sheetProtection algorithmName="SHA-512" hashValue="5cCEJkyoBgffr0Mkn0zcTEpYcvacgMTdwF9CpdRPwluVhrsW//j2mNQoMMrJOfgAolVz2HAefOtcLbpg+cBwvQ==" saltValue="RFHWMMZ6rwnpA1TvGik49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vxXH9Dwnv6ykukhZzVNMsUDgBkdylmruPCESy5ROhpx1D/sJgD9lEBB9uE9GDqbYHaDUbhFt0CvU6VLjTeNOIQ==" saltValue="YF3IW5PImE1uQV1ydDlb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4" t="s">
        <v>510</v>
      </c>
      <c r="AP7" s="303"/>
      <c r="AQ7" s="304" t="s">
        <v>511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5"/>
      <c r="AP8" s="309" t="s">
        <v>512</v>
      </c>
      <c r="AQ8" s="310" t="s">
        <v>513</v>
      </c>
      <c r="AR8" s="311" t="s">
        <v>514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6" t="s">
        <v>515</v>
      </c>
      <c r="AL9" s="1217"/>
      <c r="AM9" s="1217"/>
      <c r="AN9" s="1218"/>
      <c r="AO9" s="312">
        <v>10288972</v>
      </c>
      <c r="AP9" s="312">
        <v>55891</v>
      </c>
      <c r="AQ9" s="313">
        <v>56205</v>
      </c>
      <c r="AR9" s="314">
        <v>-0.6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6" t="s">
        <v>516</v>
      </c>
      <c r="AL10" s="1217"/>
      <c r="AM10" s="1217"/>
      <c r="AN10" s="1218"/>
      <c r="AO10" s="315">
        <v>450288</v>
      </c>
      <c r="AP10" s="315">
        <v>2446</v>
      </c>
      <c r="AQ10" s="316">
        <v>3535</v>
      </c>
      <c r="AR10" s="317">
        <v>-30.8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6" t="s">
        <v>517</v>
      </c>
      <c r="AL11" s="1217"/>
      <c r="AM11" s="1217"/>
      <c r="AN11" s="1218"/>
      <c r="AO11" s="315">
        <v>50529</v>
      </c>
      <c r="AP11" s="315">
        <v>274</v>
      </c>
      <c r="AQ11" s="316">
        <v>1601</v>
      </c>
      <c r="AR11" s="317">
        <v>-82.9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6" t="s">
        <v>518</v>
      </c>
      <c r="AL12" s="1217"/>
      <c r="AM12" s="1217"/>
      <c r="AN12" s="1218"/>
      <c r="AO12" s="315" t="s">
        <v>519</v>
      </c>
      <c r="AP12" s="315" t="s">
        <v>519</v>
      </c>
      <c r="AQ12" s="316">
        <v>977</v>
      </c>
      <c r="AR12" s="317" t="s">
        <v>519</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6" t="s">
        <v>520</v>
      </c>
      <c r="AL13" s="1217"/>
      <c r="AM13" s="1217"/>
      <c r="AN13" s="1218"/>
      <c r="AO13" s="315" t="s">
        <v>519</v>
      </c>
      <c r="AP13" s="315" t="s">
        <v>519</v>
      </c>
      <c r="AQ13" s="316">
        <v>14</v>
      </c>
      <c r="AR13" s="317" t="s">
        <v>519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6" t="s">
        <v>521</v>
      </c>
      <c r="AL14" s="1217"/>
      <c r="AM14" s="1217"/>
      <c r="AN14" s="1218"/>
      <c r="AO14" s="315">
        <v>743028</v>
      </c>
      <c r="AP14" s="315">
        <v>4036</v>
      </c>
      <c r="AQ14" s="316">
        <v>2086</v>
      </c>
      <c r="AR14" s="317">
        <v>93.5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6" t="s">
        <v>522</v>
      </c>
      <c r="AL15" s="1217"/>
      <c r="AM15" s="1217"/>
      <c r="AN15" s="1218"/>
      <c r="AO15" s="315">
        <v>114834</v>
      </c>
      <c r="AP15" s="315">
        <v>624</v>
      </c>
      <c r="AQ15" s="316">
        <v>1354</v>
      </c>
      <c r="AR15" s="317">
        <v>-53.9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9" t="s">
        <v>523</v>
      </c>
      <c r="AL16" s="1220"/>
      <c r="AM16" s="1220"/>
      <c r="AN16" s="1221"/>
      <c r="AO16" s="315">
        <v>-600896</v>
      </c>
      <c r="AP16" s="315">
        <v>-3264</v>
      </c>
      <c r="AQ16" s="316">
        <v>-3936</v>
      </c>
      <c r="AR16" s="317">
        <v>-17.100000000000001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9" t="s">
        <v>185</v>
      </c>
      <c r="AL17" s="1220"/>
      <c r="AM17" s="1220"/>
      <c r="AN17" s="1221"/>
      <c r="AO17" s="315">
        <v>11046755</v>
      </c>
      <c r="AP17" s="315">
        <v>60007</v>
      </c>
      <c r="AQ17" s="316">
        <v>61836</v>
      </c>
      <c r="AR17" s="317">
        <v>-3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1" t="s">
        <v>528</v>
      </c>
      <c r="AL21" s="1212"/>
      <c r="AM21" s="1212"/>
      <c r="AN21" s="1213"/>
      <c r="AO21" s="327">
        <v>5.3</v>
      </c>
      <c r="AP21" s="328">
        <v>6.05</v>
      </c>
      <c r="AQ21" s="329">
        <v>-0.75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1" t="s">
        <v>529</v>
      </c>
      <c r="AL22" s="1212"/>
      <c r="AM22" s="1212"/>
      <c r="AN22" s="1213"/>
      <c r="AO22" s="332">
        <v>98.7</v>
      </c>
      <c r="AP22" s="333">
        <v>100</v>
      </c>
      <c r="AQ22" s="334">
        <v>-1.3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4" t="s">
        <v>510</v>
      </c>
      <c r="AP30" s="303"/>
      <c r="AQ30" s="304" t="s">
        <v>511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5"/>
      <c r="AP31" s="309" t="s">
        <v>512</v>
      </c>
      <c r="AQ31" s="310" t="s">
        <v>513</v>
      </c>
      <c r="AR31" s="311" t="s">
        <v>514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7" t="s">
        <v>533</v>
      </c>
      <c r="AL32" s="1228"/>
      <c r="AM32" s="1228"/>
      <c r="AN32" s="1229"/>
      <c r="AO32" s="342">
        <v>3682009</v>
      </c>
      <c r="AP32" s="342">
        <v>20001</v>
      </c>
      <c r="AQ32" s="343">
        <v>27026</v>
      </c>
      <c r="AR32" s="344">
        <v>-26</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7" t="s">
        <v>534</v>
      </c>
      <c r="AL33" s="1228"/>
      <c r="AM33" s="1228"/>
      <c r="AN33" s="1229"/>
      <c r="AO33" s="342" t="s">
        <v>519</v>
      </c>
      <c r="AP33" s="342" t="s">
        <v>519</v>
      </c>
      <c r="AQ33" s="343" t="s">
        <v>519</v>
      </c>
      <c r="AR33" s="344" t="s">
        <v>519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7" t="s">
        <v>535</v>
      </c>
      <c r="AL34" s="1228"/>
      <c r="AM34" s="1228"/>
      <c r="AN34" s="1229"/>
      <c r="AO34" s="342" t="s">
        <v>519</v>
      </c>
      <c r="AP34" s="342" t="s">
        <v>519</v>
      </c>
      <c r="AQ34" s="343">
        <v>25</v>
      </c>
      <c r="AR34" s="344" t="s">
        <v>519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7" t="s">
        <v>536</v>
      </c>
      <c r="AL35" s="1228"/>
      <c r="AM35" s="1228"/>
      <c r="AN35" s="1229"/>
      <c r="AO35" s="342">
        <v>1104630</v>
      </c>
      <c r="AP35" s="342">
        <v>6000</v>
      </c>
      <c r="AQ35" s="343">
        <v>6128</v>
      </c>
      <c r="AR35" s="344">
        <v>-2.1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7" t="s">
        <v>537</v>
      </c>
      <c r="AL36" s="1228"/>
      <c r="AM36" s="1228"/>
      <c r="AN36" s="1229"/>
      <c r="AO36" s="342">
        <v>64996</v>
      </c>
      <c r="AP36" s="342">
        <v>353</v>
      </c>
      <c r="AQ36" s="343">
        <v>667</v>
      </c>
      <c r="AR36" s="344">
        <v>-47.1</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7" t="s">
        <v>538</v>
      </c>
      <c r="AL37" s="1228"/>
      <c r="AM37" s="1228"/>
      <c r="AN37" s="1229"/>
      <c r="AO37" s="342">
        <v>214410</v>
      </c>
      <c r="AP37" s="342">
        <v>1165</v>
      </c>
      <c r="AQ37" s="343">
        <v>1499</v>
      </c>
      <c r="AR37" s="344">
        <v>-22.3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0" t="s">
        <v>539</v>
      </c>
      <c r="AL38" s="1231"/>
      <c r="AM38" s="1231"/>
      <c r="AN38" s="1232"/>
      <c r="AO38" s="345" t="s">
        <v>519</v>
      </c>
      <c r="AP38" s="345" t="s">
        <v>519</v>
      </c>
      <c r="AQ38" s="346">
        <v>0</v>
      </c>
      <c r="AR38" s="334" t="s">
        <v>519</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0" t="s">
        <v>540</v>
      </c>
      <c r="AL39" s="1231"/>
      <c r="AM39" s="1231"/>
      <c r="AN39" s="1232"/>
      <c r="AO39" s="342">
        <v>-1899756</v>
      </c>
      <c r="AP39" s="342">
        <v>-10320</v>
      </c>
      <c r="AQ39" s="343">
        <v>-7805</v>
      </c>
      <c r="AR39" s="344">
        <v>32.200000000000003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7" t="s">
        <v>541</v>
      </c>
      <c r="AL40" s="1228"/>
      <c r="AM40" s="1228"/>
      <c r="AN40" s="1229"/>
      <c r="AO40" s="342">
        <v>-2304323</v>
      </c>
      <c r="AP40" s="342">
        <v>-12517</v>
      </c>
      <c r="AQ40" s="343">
        <v>-21058</v>
      </c>
      <c r="AR40" s="344">
        <v>-40.6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3" t="s">
        <v>298</v>
      </c>
      <c r="AL41" s="1234"/>
      <c r="AM41" s="1234"/>
      <c r="AN41" s="1235"/>
      <c r="AO41" s="342">
        <v>861966</v>
      </c>
      <c r="AP41" s="342">
        <v>4682</v>
      </c>
      <c r="AQ41" s="343">
        <v>6483</v>
      </c>
      <c r="AR41" s="344">
        <v>-27.8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2" t="s">
        <v>510</v>
      </c>
      <c r="AN49" s="1224" t="s">
        <v>545</v>
      </c>
      <c r="AO49" s="1225"/>
      <c r="AP49" s="1225"/>
      <c r="AQ49" s="1225"/>
      <c r="AR49" s="1226"/>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3"/>
      <c r="AN50" s="358" t="s">
        <v>546</v>
      </c>
      <c r="AO50" s="359" t="s">
        <v>547</v>
      </c>
      <c r="AP50" s="360" t="s">
        <v>548</v>
      </c>
      <c r="AQ50" s="361" t="s">
        <v>549</v>
      </c>
      <c r="AR50" s="362" t="s">
        <v>550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8719802</v>
      </c>
      <c r="AN51" s="364">
        <v>48498</v>
      </c>
      <c r="AO51" s="365">
        <v>-15.7</v>
      </c>
      <c r="AP51" s="366">
        <v>43532</v>
      </c>
      <c r="AQ51" s="367">
        <v>-3.5</v>
      </c>
      <c r="AR51" s="368">
        <v>-12.2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4675173</v>
      </c>
      <c r="AN52" s="372">
        <v>26003</v>
      </c>
      <c r="AO52" s="373">
        <v>-36.9</v>
      </c>
      <c r="AP52" s="374">
        <v>25435</v>
      </c>
      <c r="AQ52" s="375">
        <v>-0.6</v>
      </c>
      <c r="AR52" s="376">
        <v>-36.299999999999997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8226052</v>
      </c>
      <c r="AN53" s="364">
        <v>45309</v>
      </c>
      <c r="AO53" s="365">
        <v>-6.6</v>
      </c>
      <c r="AP53" s="366">
        <v>39893</v>
      </c>
      <c r="AQ53" s="367">
        <v>-8.4</v>
      </c>
      <c r="AR53" s="368">
        <v>1.8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5931955</v>
      </c>
      <c r="AN54" s="372">
        <v>32673</v>
      </c>
      <c r="AO54" s="373">
        <v>25.7</v>
      </c>
      <c r="AP54" s="374">
        <v>26170</v>
      </c>
      <c r="AQ54" s="375">
        <v>2.9</v>
      </c>
      <c r="AR54" s="376">
        <v>22.8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4826602</v>
      </c>
      <c r="AN55" s="364">
        <v>26424</v>
      </c>
      <c r="AO55" s="365">
        <v>-41.7</v>
      </c>
      <c r="AP55" s="366">
        <v>41080</v>
      </c>
      <c r="AQ55" s="367">
        <v>3</v>
      </c>
      <c r="AR55" s="368">
        <v>-44.7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3765681</v>
      </c>
      <c r="AN56" s="372">
        <v>20616</v>
      </c>
      <c r="AO56" s="373">
        <v>-36.9</v>
      </c>
      <c r="AP56" s="374">
        <v>27265</v>
      </c>
      <c r="AQ56" s="375">
        <v>4.2</v>
      </c>
      <c r="AR56" s="376">
        <v>-41.1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5765461</v>
      </c>
      <c r="AN57" s="364">
        <v>31364</v>
      </c>
      <c r="AO57" s="365">
        <v>18.7</v>
      </c>
      <c r="AP57" s="366">
        <v>33173</v>
      </c>
      <c r="AQ57" s="367">
        <v>-19.2</v>
      </c>
      <c r="AR57" s="368">
        <v>37.9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4885803</v>
      </c>
      <c r="AN58" s="372">
        <v>26579</v>
      </c>
      <c r="AO58" s="373">
        <v>28.9</v>
      </c>
      <c r="AP58" s="374">
        <v>20353</v>
      </c>
      <c r="AQ58" s="375">
        <v>-25.4</v>
      </c>
      <c r="AR58" s="376">
        <v>54.3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6382106</v>
      </c>
      <c r="AN59" s="364">
        <v>34668</v>
      </c>
      <c r="AO59" s="365">
        <v>10.5</v>
      </c>
      <c r="AP59" s="366">
        <v>37644</v>
      </c>
      <c r="AQ59" s="367">
        <v>13.5</v>
      </c>
      <c r="AR59" s="368">
        <v>-3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5174709</v>
      </c>
      <c r="AN60" s="372">
        <v>28110</v>
      </c>
      <c r="AO60" s="373">
        <v>5.8</v>
      </c>
      <c r="AP60" s="374">
        <v>24939</v>
      </c>
      <c r="AQ60" s="375">
        <v>22.5</v>
      </c>
      <c r="AR60" s="376">
        <v>-16.7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6784005</v>
      </c>
      <c r="AN61" s="379">
        <v>37253</v>
      </c>
      <c r="AO61" s="380">
        <v>-7</v>
      </c>
      <c r="AP61" s="381">
        <v>39064</v>
      </c>
      <c r="AQ61" s="382">
        <v>-2.9</v>
      </c>
      <c r="AR61" s="368">
        <v>-4.0999999999999996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4886664</v>
      </c>
      <c r="AN62" s="372">
        <v>26796</v>
      </c>
      <c r="AO62" s="373">
        <v>-2.7</v>
      </c>
      <c r="AP62" s="374">
        <v>24832</v>
      </c>
      <c r="AQ62" s="375">
        <v>0.7</v>
      </c>
      <c r="AR62" s="376">
        <v>-3.4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uTUKxu497Yr1wuw0hc3MvDj5jbgzrm+Jl2YzteKD1rUhEn8LbfEoHj1ZVBUNv/+lpoxgENs3b6h0ohBN5iBByw==" saltValue="7WXAjkqfjkRytTRZbvc/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559</v>
      </c>
    </row>
    <row r="120" spans="125:125" ht="13.5" hidden="1" customHeight="1"/>
    <row r="121" spans="125:125" ht="13.5" hidden="1" customHeight="1">
      <c r="DU121" s="290"/>
    </row>
  </sheetData>
  <sheetProtection algorithmName="SHA-512" hashValue="lknuRrrWv0J3oq9KkkCyYMrA0WEuNdYARGiEqeJWevAOeySd8DqErVKfsw3v6E5EhrgzpDJ89ngPoDJjUqn5Mg==" saltValue="C8Ar+2wUC+u/Hhb9Romn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560</v>
      </c>
    </row>
  </sheetData>
  <sheetProtection algorithmName="SHA-512" hashValue="ThmGi0RHVSraS+XrUse8BmYAYxn4BeG6ETJRSHUszDnQyNA1ieaOQnBX2CjStf3nSrRTdeyktd9KO9VfVxulGg==" saltValue="uZa0pML+liviOt9udJJY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36" t="s">
        <v>3</v>
      </c>
      <c r="D47" s="1236"/>
      <c r="E47" s="1237"/>
      <c r="F47" s="11">
        <v>19.989999999999998</v>
      </c>
      <c r="G47" s="12">
        <v>19.71</v>
      </c>
      <c r="H47" s="12">
        <v>19.739999999999998</v>
      </c>
      <c r="I47" s="12">
        <v>25.9</v>
      </c>
      <c r="J47" s="13">
        <v>25.62</v>
      </c>
    </row>
    <row r="48" spans="2:10" ht="57.75" customHeight="1">
      <c r="B48" s="14"/>
      <c r="C48" s="1238" t="s">
        <v>4</v>
      </c>
      <c r="D48" s="1238"/>
      <c r="E48" s="1239"/>
      <c r="F48" s="15">
        <v>9.48</v>
      </c>
      <c r="G48" s="16">
        <v>8.44</v>
      </c>
      <c r="H48" s="16">
        <v>9.5</v>
      </c>
      <c r="I48" s="16">
        <v>9.19</v>
      </c>
      <c r="J48" s="17">
        <v>10.49</v>
      </c>
    </row>
    <row r="49" spans="2:10" ht="57.75" customHeight="1" thickBot="1">
      <c r="B49" s="18"/>
      <c r="C49" s="1240" t="s">
        <v>5</v>
      </c>
      <c r="D49" s="1240"/>
      <c r="E49" s="1241"/>
      <c r="F49" s="19">
        <v>3.88</v>
      </c>
      <c r="G49" s="20" t="s">
        <v>566</v>
      </c>
      <c r="H49" s="20">
        <v>1.1399999999999999</v>
      </c>
      <c r="I49" s="20">
        <v>5.5</v>
      </c>
      <c r="J49" s="21">
        <v>1.41</v>
      </c>
    </row>
    <row r="50" spans="2:10" ht="13.5" customHeight="1"/>
  </sheetData>
  <sheetProtection algorithmName="SHA-512" hashValue="GSkhuGQ03FLfhwhkKm365aWybZOH3+kGw/lgtRcOUxqHbYjUoGjOzU7Gj8WrYFbIeiPdJVpu5MZSbOPAa0Eykw==" saltValue="/uD70+PgVfBQ/o8el5co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財政課</cp:lastModifiedBy>
  <cp:lastPrinted>2021-02-25T01:19:21Z</cp:lastPrinted>
  <dcterms:created xsi:type="dcterms:W3CDTF">2021-02-05T02:01:04Z</dcterms:created>
  <dcterms:modified xsi:type="dcterms:W3CDTF">2021-10-19T02:28:57Z</dcterms:modified>
  <cp:category/>
</cp:coreProperties>
</file>